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rojects\automated_extraction\NatureProtocols\revision1\"/>
    </mc:Choice>
  </mc:AlternateContent>
  <bookViews>
    <workbookView xWindow="0" yWindow="0" windowWidth="10305" windowHeight="4950"/>
  </bookViews>
  <sheets>
    <sheet name="summar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9" i="2" l="1"/>
  <c r="R69" i="2"/>
  <c r="V68" i="2"/>
  <c r="R68" i="2"/>
  <c r="V67" i="2"/>
  <c r="R67" i="2"/>
  <c r="V66" i="2"/>
  <c r="R66" i="2"/>
  <c r="V65" i="2"/>
  <c r="R65" i="2"/>
  <c r="V64" i="2"/>
  <c r="R64" i="2"/>
  <c r="V63" i="2"/>
  <c r="R63" i="2"/>
  <c r="V62" i="2"/>
  <c r="R62" i="2"/>
  <c r="V61" i="2"/>
  <c r="R61" i="2"/>
  <c r="V60" i="2"/>
  <c r="R60" i="2"/>
  <c r="V52" i="2" l="1"/>
  <c r="W52" i="2"/>
  <c r="V53" i="2"/>
  <c r="W53" i="2"/>
  <c r="V54" i="2"/>
  <c r="W54" i="2"/>
  <c r="V55" i="2"/>
  <c r="W55" i="2"/>
  <c r="V56" i="2"/>
  <c r="W56" i="2"/>
  <c r="V57" i="2"/>
  <c r="W57" i="2"/>
  <c r="V38" i="2"/>
  <c r="W38" i="2" s="1"/>
  <c r="V39" i="2"/>
  <c r="W39" i="2" s="1"/>
  <c r="V40" i="2"/>
  <c r="W40" i="2" s="1"/>
  <c r="V41" i="2"/>
  <c r="W41" i="2" s="1"/>
  <c r="V42" i="2"/>
  <c r="W42" i="2" s="1"/>
  <c r="V43" i="2"/>
  <c r="W43" i="2" s="1"/>
  <c r="V24" i="2"/>
  <c r="W24" i="2" s="1"/>
  <c r="V25" i="2"/>
  <c r="W25" i="2" s="1"/>
  <c r="V26" i="2"/>
  <c r="W26" i="2" s="1"/>
  <c r="V27" i="2"/>
  <c r="W27" i="2" s="1"/>
  <c r="V28" i="2"/>
  <c r="W28" i="2" s="1"/>
  <c r="V29" i="2"/>
  <c r="W29" i="2" s="1"/>
  <c r="V10" i="2"/>
  <c r="W10" i="2"/>
  <c r="V11" i="2"/>
  <c r="W11" i="2"/>
  <c r="V12" i="2"/>
  <c r="W12" i="2"/>
  <c r="V13" i="2"/>
  <c r="W13" i="2"/>
  <c r="V14" i="2"/>
  <c r="W14" i="2"/>
  <c r="V15" i="2"/>
  <c r="W15" i="2"/>
  <c r="V9" i="2"/>
  <c r="V44" i="2" l="1"/>
  <c r="V45" i="2"/>
  <c r="V58" i="2"/>
  <c r="V59" i="2"/>
  <c r="R59" i="2"/>
  <c r="R58" i="2"/>
  <c r="R45" i="2"/>
  <c r="R44" i="2"/>
  <c r="W44" i="2" l="1"/>
  <c r="W45" i="2"/>
  <c r="W58" i="2"/>
  <c r="W59" i="2"/>
  <c r="V30" i="2"/>
  <c r="W30" i="2" s="1"/>
  <c r="R30" i="2"/>
  <c r="V31" i="2"/>
  <c r="W31" i="2" s="1"/>
  <c r="R31" i="2"/>
  <c r="R29" i="2"/>
  <c r="R28" i="2"/>
  <c r="R27" i="2"/>
  <c r="R26" i="2"/>
  <c r="R25" i="2"/>
  <c r="R24" i="2"/>
  <c r="V23" i="2"/>
  <c r="W23" i="2" s="1"/>
  <c r="R23" i="2"/>
  <c r="V22" i="2"/>
  <c r="W22" i="2" s="1"/>
  <c r="R22" i="2"/>
  <c r="V21" i="2"/>
  <c r="W21" i="2" s="1"/>
  <c r="R21" i="2"/>
  <c r="V20" i="2"/>
  <c r="W20" i="2" s="1"/>
  <c r="R20" i="2"/>
  <c r="V19" i="2"/>
  <c r="W19" i="2" s="1"/>
  <c r="R19" i="2"/>
  <c r="V18" i="2"/>
  <c r="W18" i="2" s="1"/>
  <c r="R18" i="2"/>
  <c r="V17" i="2"/>
  <c r="W17" i="2" s="1"/>
  <c r="R17" i="2"/>
  <c r="V16" i="2"/>
  <c r="W16" i="2" s="1"/>
  <c r="R16" i="2"/>
  <c r="R15" i="2"/>
  <c r="R14" i="2"/>
  <c r="R13" i="2"/>
  <c r="R12" i="2"/>
  <c r="R11" i="2"/>
  <c r="R10" i="2"/>
  <c r="W9" i="2"/>
  <c r="R9" i="2"/>
  <c r="V8" i="2"/>
  <c r="W8" i="2" s="1"/>
  <c r="R8" i="2"/>
  <c r="V7" i="2"/>
  <c r="W7" i="2" s="1"/>
  <c r="R7" i="2"/>
  <c r="V6" i="2"/>
  <c r="W6" i="2" s="1"/>
  <c r="R6" i="2"/>
  <c r="V5" i="2"/>
  <c r="W5" i="2" s="1"/>
  <c r="R5" i="2"/>
  <c r="V4" i="2"/>
  <c r="W4" i="2" s="1"/>
  <c r="R4" i="2"/>
  <c r="R32" i="2"/>
  <c r="V32" i="2"/>
  <c r="W32" i="2" s="1"/>
  <c r="R33" i="2"/>
  <c r="V33" i="2"/>
  <c r="W33" i="2" s="1"/>
  <c r="R34" i="2"/>
  <c r="V34" i="2"/>
  <c r="W34" i="2" s="1"/>
  <c r="R57" i="2"/>
  <c r="R56" i="2"/>
  <c r="R55" i="2"/>
  <c r="V51" i="2"/>
  <c r="W51" i="2" s="1"/>
  <c r="R51" i="2"/>
  <c r="V50" i="2"/>
  <c r="W50" i="2" s="1"/>
  <c r="R50" i="2"/>
  <c r="V49" i="2"/>
  <c r="W49" i="2" s="1"/>
  <c r="R49" i="2"/>
  <c r="R43" i="2"/>
  <c r="R42" i="2"/>
  <c r="R41" i="2"/>
  <c r="V37" i="2"/>
  <c r="W37" i="2" s="1"/>
  <c r="R37" i="2"/>
  <c r="V36" i="2"/>
  <c r="W36" i="2" s="1"/>
  <c r="R36" i="2"/>
  <c r="V35" i="2"/>
  <c r="W35" i="2" s="1"/>
  <c r="R35" i="2"/>
  <c r="V46" i="2" l="1"/>
  <c r="W46" i="2" s="1"/>
  <c r="V47" i="2"/>
  <c r="W47" i="2" s="1"/>
  <c r="V48" i="2"/>
  <c r="W48" i="2" s="1"/>
  <c r="R38" i="2"/>
  <c r="R39" i="2"/>
  <c r="R40" i="2"/>
  <c r="R46" i="2"/>
  <c r="R47" i="2"/>
  <c r="R48" i="2"/>
  <c r="R52" i="2"/>
  <c r="R53" i="2"/>
  <c r="R54" i="2"/>
</calcChain>
</file>

<file path=xl/sharedStrings.xml><?xml version="1.0" encoding="utf-8"?>
<sst xmlns="http://schemas.openxmlformats.org/spreadsheetml/2006/main" count="362" uniqueCount="85">
  <si>
    <t>Binding buffer</t>
  </si>
  <si>
    <t>Average length of mapped sequences ≥35bp</t>
  </si>
  <si>
    <t>sediment</t>
  </si>
  <si>
    <t>hg19</t>
  </si>
  <si>
    <t>ursMar0</t>
  </si>
  <si>
    <t>loxAfr4</t>
  </si>
  <si>
    <t>turTru1.75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</si>
  <si>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</si>
  <si>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</si>
  <si>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</si>
  <si>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</si>
  <si>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</si>
  <si>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</si>
  <si>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</si>
  <si>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</si>
  <si>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</si>
  <si>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</si>
  <si>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</si>
  <si>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</si>
  <si>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bosTau6</t>
  </si>
  <si>
    <t>loxAfr</t>
  </si>
  <si>
    <t>A: columns</t>
  </si>
  <si>
    <t>B: beads</t>
  </si>
  <si>
    <t>D</t>
  </si>
  <si>
    <t>G</t>
  </si>
  <si>
    <t>tooth</t>
  </si>
  <si>
    <t>Species</t>
  </si>
  <si>
    <t>cave bear</t>
  </si>
  <si>
    <t>Vindija cave</t>
  </si>
  <si>
    <t>mammoth</t>
  </si>
  <si>
    <t>beluga whale</t>
  </si>
  <si>
    <t>yak</t>
  </si>
  <si>
    <t>brown bear</t>
  </si>
  <si>
    <t>-</t>
  </si>
  <si>
    <t>North Sea</t>
  </si>
  <si>
    <t>Gamsulzen cave</t>
  </si>
  <si>
    <t>Denisova cave</t>
  </si>
  <si>
    <t>Chagyrskaya cave</t>
  </si>
  <si>
    <t>Trou Al'Wesse cave</t>
  </si>
  <si>
    <t>Les Cottés cave</t>
  </si>
  <si>
    <t>Extraction negative control</t>
  </si>
  <si>
    <t>Extraction protocol option</t>
  </si>
  <si>
    <t>Library negative control</t>
  </si>
  <si>
    <r>
      <t>Lysate used [</t>
    </r>
    <r>
      <rPr>
        <b/>
        <sz val="11"/>
        <rFont val="Calibri"/>
        <family val="2"/>
      </rPr>
      <t>µl</t>
    </r>
    <r>
      <rPr>
        <b/>
        <sz val="11"/>
        <rFont val="Calibri"/>
        <family val="2"/>
        <scheme val="minor"/>
      </rPr>
      <t>]</t>
    </r>
  </si>
  <si>
    <t>Elution volume [µl]</t>
  </si>
  <si>
    <t>Input library preparation [µl]</t>
  </si>
  <si>
    <t>№ molecules in library</t>
  </si>
  <si>
    <t>№ spike-in molecules in library</t>
  </si>
  <si>
    <t>Conversion rate of oligonucleotide spike-in*</t>
  </si>
  <si>
    <t>Reference genome</t>
  </si>
  <si>
    <t>№ sequences generated</t>
  </si>
  <si>
    <t>Overlap-merged sequences</t>
  </si>
  <si>
    <r>
      <t xml:space="preserve">Overlap-merged sequences </t>
    </r>
    <r>
      <rPr>
        <b/>
        <sz val="11"/>
        <color theme="1"/>
        <rFont val="Calibri"/>
        <family val="2"/>
      </rPr>
      <t>≥35bp</t>
    </r>
  </si>
  <si>
    <r>
      <t xml:space="preserve">Fraction of sequences </t>
    </r>
    <r>
      <rPr>
        <b/>
        <sz val="11"/>
        <rFont val="Calibri"/>
        <family val="2"/>
      </rPr>
      <t>≥35bp</t>
    </r>
  </si>
  <si>
    <t>Mapped sequences ≥35bp</t>
  </si>
  <si>
    <t>Percentage of sequences mapped (≥35bp)</t>
  </si>
  <si>
    <t>5' C to T substitution frequency</t>
  </si>
  <si>
    <t>3' C to T substitution frequency</t>
  </si>
  <si>
    <r>
      <t xml:space="preserve">Table S1:  </t>
    </r>
    <r>
      <rPr>
        <sz val="11"/>
        <rFont val="Calibri"/>
        <family val="2"/>
        <scheme val="minor"/>
      </rPr>
      <t>Summary of sequencing results.</t>
    </r>
  </si>
  <si>
    <t>DNA extraction and library preparation</t>
  </si>
  <si>
    <t>Shotgun sequencing</t>
  </si>
  <si>
    <t>Sample</t>
  </si>
  <si>
    <t>Origin</t>
  </si>
  <si>
    <t>№</t>
  </si>
  <si>
    <t>Type</t>
  </si>
  <si>
    <t>Age</t>
  </si>
  <si>
    <t>* To calculate the libray preparation efficiency based on the oligonucleotide spike-in, the № of spike-in molecules in a sample library was compared to the average in the negative control libraries within one set of library preparation.</t>
  </si>
  <si>
    <t>~ 47 kya</t>
  </si>
  <si>
    <t>Holocene</t>
  </si>
  <si>
    <t>~ 44 kya</t>
  </si>
  <si>
    <t>&gt; 49 kya</t>
  </si>
  <si>
    <t>Late Pleistocene</t>
  </si>
  <si>
    <t>Upper Paleolithic</t>
  </si>
  <si>
    <t>~ 42 kya</t>
  </si>
  <si>
    <t>Middle Pleistocene</t>
  </si>
  <si>
    <t>bone (tibia)</t>
  </si>
  <si>
    <t>bone (axis)</t>
  </si>
  <si>
    <t>bone (postcranial)</t>
  </si>
  <si>
    <t>Bykovsky peninsula, permafrost</t>
  </si>
  <si>
    <t>~ 31 kya</t>
  </si>
  <si>
    <t>45-59 kya</t>
  </si>
  <si>
    <t>42-49 kya</t>
  </si>
  <si>
    <t>41-51 kya</t>
  </si>
  <si>
    <t>Informative sequence content in library</t>
  </si>
  <si>
    <r>
      <t xml:space="preserve">Informative sequence content per  </t>
    </r>
    <r>
      <rPr>
        <b/>
        <sz val="11"/>
        <rFont val="Calibri"/>
        <family val="2"/>
      </rPr>
      <t>µ</t>
    </r>
    <r>
      <rPr>
        <b/>
        <sz val="11"/>
        <rFont val="Calibri"/>
        <family val="2"/>
        <scheme val="minor"/>
      </rPr>
      <t>l lysate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</si>
</sst>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1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1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1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1" fontId="1" fillId="0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11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1" fontId="1" fillId="0" borderId="3" xfId="0" applyNumberFormat="1" applyFont="1" applyFill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1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tabSelected="1" zoomScaleNormal="100" workbookViewId="0">
      <pane ySplit="3" topLeftCell="A4" activePane="bottomLeft" state="frozen"/>
      <selection pane="bottomLeft" activeCell="E7" sqref="E7"/>
    </sheetView>
  </sheetViews>
  <sheetFormatPr defaultRowHeight="15" x14ac:dyDescent="0.25"/>
  <cols>
    <col min="1" max="1" width="4" style="4" bestFit="1" customWidth="1"/>
    <col min="2" max="2" width="29.85546875" style="4" bestFit="1" customWidth="1"/>
    <col min="3" max="3" width="12.85546875" style="4" bestFit="1" customWidth="1"/>
    <col min="4" max="4" width="17.42578125" style="4" bestFit="1" customWidth="1"/>
    <col min="5" max="5" width="18.42578125" style="4" bestFit="1" customWidth="1"/>
    <col min="6" max="6" width="9.5703125" style="5" bestFit="1" customWidth="1"/>
    <col min="7" max="7" width="7.7109375" style="4" bestFit="1" customWidth="1"/>
    <col min="8" max="8" width="6.5703125" style="4" bestFit="1" customWidth="1"/>
    <col min="9" max="9" width="7.7109375" style="4" customWidth="1"/>
    <col min="10" max="10" width="11.85546875" style="4" bestFit="1" customWidth="1"/>
    <col min="11" max="11" width="10.140625" style="6" customWidth="1"/>
    <col min="12" max="12" width="10.28515625" style="6" bestFit="1" customWidth="1"/>
    <col min="13" max="13" width="15.140625" style="6" bestFit="1" customWidth="1"/>
    <col min="14" max="14" width="10.140625" style="54" bestFit="1" customWidth="1"/>
    <col min="15" max="17" width="10.42578125" style="6" bestFit="1" customWidth="1"/>
    <col min="18" max="18" width="10.42578125" style="7" customWidth="1"/>
    <col min="19" max="19" width="10.42578125" style="6" bestFit="1" customWidth="1"/>
    <col min="20" max="20" width="11" style="6" bestFit="1" customWidth="1"/>
    <col min="21" max="21" width="10.42578125" style="8" bestFit="1" customWidth="1"/>
    <col min="22" max="22" width="11.42578125" style="6" bestFit="1" customWidth="1"/>
    <col min="23" max="23" width="11.42578125" style="9" bestFit="1" customWidth="1"/>
    <col min="24" max="24" width="11.7109375" style="8" customWidth="1"/>
    <col min="25" max="25" width="12" style="8" customWidth="1"/>
    <col min="26" max="26" width="9.140625" style="4" customWidth="1"/>
    <col min="27" max="16384" width="9.140625" style="4"/>
  </cols>
  <sheetData>
    <row r="1" spans="1:25" ht="15.75" thickBot="1" x14ac:dyDescent="0.3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5.75" thickBot="1" x14ac:dyDescent="0.3">
      <c r="A2" s="68" t="s">
        <v>61</v>
      </c>
      <c r="B2" s="69"/>
      <c r="C2" s="69"/>
      <c r="D2" s="69"/>
      <c r="E2" s="69"/>
      <c r="F2" s="68" t="s">
        <v>59</v>
      </c>
      <c r="G2" s="69"/>
      <c r="H2" s="69"/>
      <c r="I2" s="69"/>
      <c r="J2" s="69"/>
      <c r="K2" s="69"/>
      <c r="L2" s="69"/>
      <c r="M2" s="70"/>
      <c r="N2" s="64" t="s">
        <v>60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25" s="1" customFormat="1" ht="75.75" thickBot="1" x14ac:dyDescent="0.3">
      <c r="A3" s="21" t="s">
        <v>63</v>
      </c>
      <c r="B3" s="10" t="s">
        <v>62</v>
      </c>
      <c r="C3" s="10" t="s">
        <v>26</v>
      </c>
      <c r="D3" s="10" t="s">
        <v>64</v>
      </c>
      <c r="E3" s="10" t="s">
        <v>65</v>
      </c>
      <c r="F3" s="21" t="s">
        <v>41</v>
      </c>
      <c r="G3" s="10" t="s">
        <v>0</v>
      </c>
      <c r="H3" s="10" t="s">
        <v>43</v>
      </c>
      <c r="I3" s="10" t="s">
        <v>44</v>
      </c>
      <c r="J3" s="10" t="s">
        <v>45</v>
      </c>
      <c r="K3" s="11" t="s">
        <v>46</v>
      </c>
      <c r="L3" s="11" t="s">
        <v>47</v>
      </c>
      <c r="M3" s="12" t="s">
        <v>48</v>
      </c>
      <c r="N3" s="48" t="s">
        <v>49</v>
      </c>
      <c r="O3" s="11" t="s">
        <v>50</v>
      </c>
      <c r="P3" s="13" t="s">
        <v>51</v>
      </c>
      <c r="Q3" s="13" t="s">
        <v>52</v>
      </c>
      <c r="R3" s="14" t="s">
        <v>53</v>
      </c>
      <c r="S3" s="13" t="s">
        <v>54</v>
      </c>
      <c r="T3" s="15" t="s">
        <v>55</v>
      </c>
      <c r="U3" s="14" t="s">
        <v>1</v>
      </c>
      <c r="V3" s="11" t="s">
        <v>83</v>
      </c>
      <c r="W3" s="11" t="s">
        <v>84</v>
      </c>
      <c r="X3" s="16" t="s">
        <v>56</v>
      </c>
      <c r="Y3" s="17" t="s">
        <v>57</v>
      </c>
    </row>
    <row r="4" spans="1:25" s="3" customFormat="1" ht="14.25" customHeight="1" x14ac:dyDescent="0.25">
      <c r="A4" s="22" t="s">
        <v>7</v>
      </c>
      <c r="B4" s="23" t="s">
        <v>28</v>
      </c>
      <c r="C4" s="23" t="s">
        <v>27</v>
      </c>
      <c r="D4" s="23" t="s">
        <v>77</v>
      </c>
      <c r="E4" s="56" t="s">
        <v>67</v>
      </c>
      <c r="F4" s="61" t="s">
        <v>21</v>
      </c>
      <c r="G4" s="58" t="s">
        <v>23</v>
      </c>
      <c r="H4" s="24">
        <v>1000</v>
      </c>
      <c r="I4" s="24">
        <v>100</v>
      </c>
      <c r="J4" s="24">
        <v>15</v>
      </c>
      <c r="K4" s="25">
        <v>2830000000</v>
      </c>
      <c r="L4" s="25">
        <v>616500</v>
      </c>
      <c r="M4" s="26">
        <v>1.1229508196721312</v>
      </c>
      <c r="N4" s="49" t="s">
        <v>4</v>
      </c>
      <c r="O4" s="25">
        <v>2603043</v>
      </c>
      <c r="P4" s="25">
        <v>2516477</v>
      </c>
      <c r="Q4" s="25">
        <v>1462199</v>
      </c>
      <c r="R4" s="27">
        <f>Q4/P4</f>
        <v>0.58105001555746383</v>
      </c>
      <c r="S4" s="25">
        <v>4348</v>
      </c>
      <c r="T4" s="27">
        <v>0.29699999999999999</v>
      </c>
      <c r="U4" s="28">
        <v>48.2</v>
      </c>
      <c r="V4" s="25">
        <f t="shared" ref="V4:V35" si="0">S4/O4*K4*U4</f>
        <v>227846135.46529967</v>
      </c>
      <c r="W4" s="25">
        <f t="shared" ref="W4:W35" si="1">V4/(H4/I4*J4)</f>
        <v>1518974.2364353312</v>
      </c>
      <c r="X4" s="28">
        <v>43.5</v>
      </c>
      <c r="Y4" s="29">
        <v>37.6</v>
      </c>
    </row>
    <row r="5" spans="1:25" s="3" customFormat="1" ht="14.25" customHeight="1" x14ac:dyDescent="0.25">
      <c r="A5" s="30" t="s">
        <v>8</v>
      </c>
      <c r="B5" s="4" t="s">
        <v>78</v>
      </c>
      <c r="C5" s="4" t="s">
        <v>29</v>
      </c>
      <c r="D5" s="4" t="s">
        <v>75</v>
      </c>
      <c r="E5" s="57" t="s">
        <v>79</v>
      </c>
      <c r="F5" s="62"/>
      <c r="G5" s="59"/>
      <c r="H5" s="18">
        <v>1000</v>
      </c>
      <c r="I5" s="18">
        <v>100</v>
      </c>
      <c r="J5" s="18">
        <v>15</v>
      </c>
      <c r="K5" s="19">
        <v>3533750000</v>
      </c>
      <c r="L5" s="19">
        <v>656875</v>
      </c>
      <c r="M5" s="31">
        <v>1.1964936247723132</v>
      </c>
      <c r="N5" s="50" t="s">
        <v>20</v>
      </c>
      <c r="O5" s="19">
        <v>2530271</v>
      </c>
      <c r="P5" s="19">
        <v>2373134</v>
      </c>
      <c r="Q5" s="19">
        <v>1913440</v>
      </c>
      <c r="R5" s="32">
        <f t="shared" ref="R5:R26" si="2">Q5/P5</f>
        <v>0.80629243860650091</v>
      </c>
      <c r="S5" s="19">
        <v>1169924</v>
      </c>
      <c r="T5" s="32">
        <v>61.142000000000003</v>
      </c>
      <c r="U5" s="20">
        <v>67.599999999999994</v>
      </c>
      <c r="V5" s="19">
        <f t="shared" si="0"/>
        <v>110451884405.26726</v>
      </c>
      <c r="W5" s="19">
        <f t="shared" si="1"/>
        <v>736345896.035115</v>
      </c>
      <c r="X5" s="20">
        <v>19.2</v>
      </c>
      <c r="Y5" s="33">
        <v>13.2</v>
      </c>
    </row>
    <row r="6" spans="1:25" s="3" customFormat="1" ht="14.25" customHeight="1" x14ac:dyDescent="0.25">
      <c r="A6" s="30" t="s">
        <v>9</v>
      </c>
      <c r="B6" s="4" t="s">
        <v>34</v>
      </c>
      <c r="C6" s="4" t="s">
        <v>30</v>
      </c>
      <c r="D6" s="4" t="s">
        <v>76</v>
      </c>
      <c r="E6" s="4" t="s">
        <v>68</v>
      </c>
      <c r="F6" s="62"/>
      <c r="G6" s="59"/>
      <c r="H6" s="18">
        <v>1000</v>
      </c>
      <c r="I6" s="18">
        <v>100</v>
      </c>
      <c r="J6" s="18">
        <v>15</v>
      </c>
      <c r="K6" s="19">
        <v>5771250000</v>
      </c>
      <c r="L6" s="19">
        <v>644625.00000000012</v>
      </c>
      <c r="M6" s="31">
        <v>1.1741803278688527</v>
      </c>
      <c r="N6" s="50" t="s">
        <v>6</v>
      </c>
      <c r="O6" s="19">
        <v>1821518</v>
      </c>
      <c r="P6" s="19">
        <v>1720634</v>
      </c>
      <c r="Q6" s="19">
        <v>1185142</v>
      </c>
      <c r="R6" s="32">
        <f t="shared" si="2"/>
        <v>0.68878215820447575</v>
      </c>
      <c r="S6" s="19">
        <v>109587</v>
      </c>
      <c r="T6" s="32">
        <v>9.2469999999999999</v>
      </c>
      <c r="U6" s="20">
        <v>52.3</v>
      </c>
      <c r="V6" s="19">
        <f t="shared" si="0"/>
        <v>18159218205.433598</v>
      </c>
      <c r="W6" s="19">
        <f t="shared" si="1"/>
        <v>121061454.70289065</v>
      </c>
      <c r="X6" s="20">
        <v>34.200000000000003</v>
      </c>
      <c r="Y6" s="33">
        <v>31.8</v>
      </c>
    </row>
    <row r="7" spans="1:25" s="3" customFormat="1" ht="14.25" customHeight="1" x14ac:dyDescent="0.25">
      <c r="A7" s="30" t="s">
        <v>10</v>
      </c>
      <c r="B7" s="4" t="s">
        <v>35</v>
      </c>
      <c r="C7" s="4" t="s">
        <v>27</v>
      </c>
      <c r="D7" s="4" t="s">
        <v>77</v>
      </c>
      <c r="E7" s="4" t="s">
        <v>69</v>
      </c>
      <c r="F7" s="62"/>
      <c r="G7" s="59"/>
      <c r="H7" s="18">
        <v>1000</v>
      </c>
      <c r="I7" s="18">
        <v>100</v>
      </c>
      <c r="J7" s="18">
        <v>15</v>
      </c>
      <c r="K7" s="19">
        <v>3941250000</v>
      </c>
      <c r="L7" s="19">
        <v>457375</v>
      </c>
      <c r="M7" s="31">
        <v>0.83310564663023678</v>
      </c>
      <c r="N7" s="50" t="s">
        <v>4</v>
      </c>
      <c r="O7" s="19">
        <v>1918388</v>
      </c>
      <c r="P7" s="19">
        <v>1881843</v>
      </c>
      <c r="Q7" s="19">
        <v>1211306</v>
      </c>
      <c r="R7" s="32">
        <f>Q7/P7</f>
        <v>0.6436806896218229</v>
      </c>
      <c r="S7" s="19">
        <v>85314</v>
      </c>
      <c r="T7" s="32">
        <v>7.0430000000000001</v>
      </c>
      <c r="U7" s="20">
        <v>56.5</v>
      </c>
      <c r="V7" s="19">
        <f t="shared" si="0"/>
        <v>9902988780.8149357</v>
      </c>
      <c r="W7" s="19">
        <f t="shared" si="1"/>
        <v>66019925.205432907</v>
      </c>
      <c r="X7" s="20">
        <v>36.700000000000003</v>
      </c>
      <c r="Y7" s="33">
        <v>27.7</v>
      </c>
    </row>
    <row r="8" spans="1:25" s="3" customFormat="1" ht="14.25" customHeight="1" x14ac:dyDescent="0.25">
      <c r="A8" s="30" t="s">
        <v>11</v>
      </c>
      <c r="B8" s="4" t="s">
        <v>36</v>
      </c>
      <c r="C8" s="4" t="s">
        <v>31</v>
      </c>
      <c r="D8" s="4" t="s">
        <v>77</v>
      </c>
      <c r="E8" s="4" t="s">
        <v>70</v>
      </c>
      <c r="F8" s="62"/>
      <c r="G8" s="59"/>
      <c r="H8" s="18">
        <v>1000</v>
      </c>
      <c r="I8" s="18">
        <v>100</v>
      </c>
      <c r="J8" s="18">
        <v>15</v>
      </c>
      <c r="K8" s="19">
        <v>17286250000</v>
      </c>
      <c r="L8" s="19">
        <v>544875</v>
      </c>
      <c r="M8" s="31">
        <v>0.99248633879781423</v>
      </c>
      <c r="N8" s="50" t="s">
        <v>19</v>
      </c>
      <c r="O8" s="19">
        <v>2380513</v>
      </c>
      <c r="P8" s="19">
        <v>2344045</v>
      </c>
      <c r="Q8" s="19">
        <v>1529598</v>
      </c>
      <c r="R8" s="32">
        <f>Q8/P8</f>
        <v>0.65254634616656249</v>
      </c>
      <c r="S8" s="19">
        <v>50354</v>
      </c>
      <c r="T8" s="32">
        <v>3.2919999999999998</v>
      </c>
      <c r="U8" s="20">
        <v>49.5</v>
      </c>
      <c r="V8" s="19">
        <f t="shared" si="0"/>
        <v>18099617901.162479</v>
      </c>
      <c r="W8" s="19">
        <f t="shared" si="1"/>
        <v>120664119.3410832</v>
      </c>
      <c r="X8" s="20">
        <v>45.2</v>
      </c>
      <c r="Y8" s="33">
        <v>35.1</v>
      </c>
    </row>
    <row r="9" spans="1:25" s="3" customFormat="1" ht="14.25" customHeight="1" x14ac:dyDescent="0.25">
      <c r="A9" s="30" t="s">
        <v>12</v>
      </c>
      <c r="B9" s="4" t="s">
        <v>36</v>
      </c>
      <c r="C9" s="4" t="s">
        <v>32</v>
      </c>
      <c r="D9" s="4" t="s">
        <v>25</v>
      </c>
      <c r="E9" s="4" t="s">
        <v>71</v>
      </c>
      <c r="F9" s="62"/>
      <c r="G9" s="59"/>
      <c r="H9" s="18">
        <v>1000</v>
      </c>
      <c r="I9" s="18">
        <v>100</v>
      </c>
      <c r="J9" s="18">
        <v>15</v>
      </c>
      <c r="K9" s="19">
        <v>22887500000</v>
      </c>
      <c r="L9" s="19">
        <v>552500</v>
      </c>
      <c r="M9" s="31">
        <v>1.0063752276867031</v>
      </c>
      <c r="N9" s="50" t="s">
        <v>4</v>
      </c>
      <c r="O9" s="19">
        <v>2244870</v>
      </c>
      <c r="P9" s="19">
        <v>2209515</v>
      </c>
      <c r="Q9" s="19">
        <v>1676293</v>
      </c>
      <c r="R9" s="32">
        <f>Q9/P9</f>
        <v>0.75867011538731355</v>
      </c>
      <c r="S9" s="19">
        <v>396036</v>
      </c>
      <c r="T9" s="32">
        <v>23.626000000000001</v>
      </c>
      <c r="U9" s="20">
        <v>55.4</v>
      </c>
      <c r="V9" s="19">
        <f t="shared" si="0"/>
        <v>223692586577.39645</v>
      </c>
      <c r="W9" s="19">
        <f t="shared" si="1"/>
        <v>1491283910.5159764</v>
      </c>
      <c r="X9" s="20">
        <v>35.5</v>
      </c>
      <c r="Y9" s="33">
        <v>25.4</v>
      </c>
    </row>
    <row r="10" spans="1:25" s="3" customFormat="1" ht="14.25" customHeight="1" x14ac:dyDescent="0.25">
      <c r="A10" s="30" t="s">
        <v>13</v>
      </c>
      <c r="B10" s="4" t="s">
        <v>37</v>
      </c>
      <c r="C10" s="4" t="s">
        <v>33</v>
      </c>
      <c r="D10" s="4" t="s">
        <v>2</v>
      </c>
      <c r="E10" s="4" t="s">
        <v>80</v>
      </c>
      <c r="F10" s="62"/>
      <c r="G10" s="59"/>
      <c r="H10" s="18">
        <v>1000</v>
      </c>
      <c r="I10" s="18">
        <v>100</v>
      </c>
      <c r="J10" s="18">
        <v>15</v>
      </c>
      <c r="K10" s="19">
        <v>137125000000</v>
      </c>
      <c r="L10" s="19">
        <v>643000.00000000012</v>
      </c>
      <c r="M10" s="31">
        <v>1.1712204007285978</v>
      </c>
      <c r="N10" s="50" t="s">
        <v>6</v>
      </c>
      <c r="O10" s="19">
        <v>1796845</v>
      </c>
      <c r="P10" s="19">
        <v>1758759</v>
      </c>
      <c r="Q10" s="19">
        <v>1382266</v>
      </c>
      <c r="R10" s="32">
        <f t="shared" si="2"/>
        <v>0.78593258087094364</v>
      </c>
      <c r="S10" s="19">
        <v>19253</v>
      </c>
      <c r="T10" s="32">
        <v>1.393</v>
      </c>
      <c r="U10" s="20">
        <v>44.8</v>
      </c>
      <c r="V10" s="19">
        <f t="shared" si="0"/>
        <v>65823724138.698654</v>
      </c>
      <c r="W10" s="19">
        <f t="shared" si="1"/>
        <v>438824827.59132439</v>
      </c>
      <c r="X10" s="20">
        <v>34.4</v>
      </c>
      <c r="Y10" s="33">
        <v>22.1</v>
      </c>
    </row>
    <row r="11" spans="1:25" s="3" customFormat="1" ht="14.25" customHeight="1" x14ac:dyDescent="0.25">
      <c r="A11" s="30" t="s">
        <v>14</v>
      </c>
      <c r="B11" s="4" t="s">
        <v>36</v>
      </c>
      <c r="C11" s="4" t="s">
        <v>33</v>
      </c>
      <c r="D11" s="4" t="s">
        <v>2</v>
      </c>
      <c r="E11" s="4" t="s">
        <v>71</v>
      </c>
      <c r="F11" s="62"/>
      <c r="G11" s="59"/>
      <c r="H11" s="18">
        <v>1000</v>
      </c>
      <c r="I11" s="18">
        <v>100</v>
      </c>
      <c r="J11" s="18">
        <v>15</v>
      </c>
      <c r="K11" s="19">
        <v>48625000000</v>
      </c>
      <c r="L11" s="19">
        <v>518250</v>
      </c>
      <c r="M11" s="31">
        <v>0.94398907103825136</v>
      </c>
      <c r="N11" s="50" t="s">
        <v>6</v>
      </c>
      <c r="O11" s="19">
        <v>2177473</v>
      </c>
      <c r="P11" s="19">
        <v>2141280</v>
      </c>
      <c r="Q11" s="19">
        <v>1577357</v>
      </c>
      <c r="R11" s="32">
        <f t="shared" si="2"/>
        <v>0.73664210192034674</v>
      </c>
      <c r="S11" s="19">
        <v>12937</v>
      </c>
      <c r="T11" s="32">
        <v>0.82</v>
      </c>
      <c r="U11" s="20">
        <v>43.3</v>
      </c>
      <c r="V11" s="19">
        <f t="shared" si="0"/>
        <v>12509164688.83885</v>
      </c>
      <c r="W11" s="19">
        <f t="shared" si="1"/>
        <v>83394431.258925661</v>
      </c>
      <c r="X11" s="20">
        <v>32.200000000000003</v>
      </c>
      <c r="Y11" s="33">
        <v>21.6</v>
      </c>
    </row>
    <row r="12" spans="1:25" s="3" customFormat="1" ht="14.25" customHeight="1" x14ac:dyDescent="0.25">
      <c r="A12" s="30" t="s">
        <v>15</v>
      </c>
      <c r="B12" s="4" t="s">
        <v>28</v>
      </c>
      <c r="C12" s="4" t="s">
        <v>33</v>
      </c>
      <c r="D12" s="4" t="s">
        <v>2</v>
      </c>
      <c r="E12" s="4" t="s">
        <v>73</v>
      </c>
      <c r="F12" s="62"/>
      <c r="G12" s="59"/>
      <c r="H12" s="18">
        <v>1000</v>
      </c>
      <c r="I12" s="18">
        <v>100</v>
      </c>
      <c r="J12" s="18">
        <v>15</v>
      </c>
      <c r="K12" s="19">
        <v>3583750000</v>
      </c>
      <c r="L12" s="19">
        <v>660000</v>
      </c>
      <c r="M12" s="31">
        <v>1.2021857923497268</v>
      </c>
      <c r="N12" s="50" t="s">
        <v>6</v>
      </c>
      <c r="O12" s="19">
        <v>2272413</v>
      </c>
      <c r="P12" s="19">
        <v>2225929</v>
      </c>
      <c r="Q12" s="19">
        <v>1247704</v>
      </c>
      <c r="R12" s="32">
        <f t="shared" si="2"/>
        <v>0.56053180492279853</v>
      </c>
      <c r="S12" s="19">
        <v>713</v>
      </c>
      <c r="T12" s="32">
        <v>5.7000000000000002E-2</v>
      </c>
      <c r="U12" s="20">
        <v>44.2</v>
      </c>
      <c r="V12" s="19">
        <f t="shared" si="0"/>
        <v>49700669.618594863</v>
      </c>
      <c r="W12" s="19">
        <f t="shared" si="1"/>
        <v>331337.79745729908</v>
      </c>
      <c r="X12" s="20">
        <v>7.1</v>
      </c>
      <c r="Y12" s="33">
        <v>18</v>
      </c>
    </row>
    <row r="13" spans="1:25" s="3" customFormat="1" ht="14.25" customHeight="1" x14ac:dyDescent="0.25">
      <c r="A13" s="30" t="s">
        <v>16</v>
      </c>
      <c r="B13" s="4" t="s">
        <v>38</v>
      </c>
      <c r="C13" s="4" t="s">
        <v>33</v>
      </c>
      <c r="D13" s="4" t="s">
        <v>2</v>
      </c>
      <c r="E13" s="4" t="s">
        <v>81</v>
      </c>
      <c r="F13" s="62"/>
      <c r="G13" s="59"/>
      <c r="H13" s="18">
        <v>1000</v>
      </c>
      <c r="I13" s="18">
        <v>100</v>
      </c>
      <c r="J13" s="18">
        <v>15</v>
      </c>
      <c r="K13" s="19">
        <v>4102500000</v>
      </c>
      <c r="L13" s="19">
        <v>39350</v>
      </c>
      <c r="M13" s="31">
        <v>7.1675774134790524E-2</v>
      </c>
      <c r="N13" s="50" t="s">
        <v>6</v>
      </c>
      <c r="O13" s="19">
        <v>1933643</v>
      </c>
      <c r="P13" s="19">
        <v>1904382</v>
      </c>
      <c r="Q13" s="19">
        <v>755385</v>
      </c>
      <c r="R13" s="32">
        <f>Q13/P13</f>
        <v>0.39665623808668637</v>
      </c>
      <c r="S13" s="19">
        <v>5180</v>
      </c>
      <c r="T13" s="32">
        <v>0.68600000000000005</v>
      </c>
      <c r="U13" s="20">
        <v>40.9</v>
      </c>
      <c r="V13" s="19">
        <f t="shared" si="0"/>
        <v>449495514.42536181</v>
      </c>
      <c r="W13" s="19">
        <f t="shared" si="1"/>
        <v>2996636.7628357452</v>
      </c>
      <c r="X13" s="20">
        <v>35.299999999999997</v>
      </c>
      <c r="Y13" s="33">
        <v>32.299999999999997</v>
      </c>
    </row>
    <row r="14" spans="1:25" s="3" customFormat="1" ht="14.25" customHeight="1" x14ac:dyDescent="0.25">
      <c r="A14" s="30" t="s">
        <v>17</v>
      </c>
      <c r="B14" s="4" t="s">
        <v>39</v>
      </c>
      <c r="C14" s="4" t="s">
        <v>33</v>
      </c>
      <c r="D14" s="4" t="s">
        <v>2</v>
      </c>
      <c r="E14" s="4" t="s">
        <v>82</v>
      </c>
      <c r="F14" s="62"/>
      <c r="G14" s="59"/>
      <c r="H14" s="18">
        <v>1000</v>
      </c>
      <c r="I14" s="18">
        <v>100</v>
      </c>
      <c r="J14" s="18">
        <v>15</v>
      </c>
      <c r="K14" s="19">
        <v>5132500000</v>
      </c>
      <c r="L14" s="19">
        <v>182550</v>
      </c>
      <c r="M14" s="31">
        <v>0.33251366120218578</v>
      </c>
      <c r="N14" s="50" t="s">
        <v>6</v>
      </c>
      <c r="O14" s="19">
        <v>2098099</v>
      </c>
      <c r="P14" s="19">
        <v>2048040</v>
      </c>
      <c r="Q14" s="19">
        <v>961161</v>
      </c>
      <c r="R14" s="32">
        <f>Q14/P14</f>
        <v>0.46930772836468038</v>
      </c>
      <c r="S14" s="19">
        <v>4185</v>
      </c>
      <c r="T14" s="32">
        <v>0.435</v>
      </c>
      <c r="U14" s="20">
        <v>40.9</v>
      </c>
      <c r="V14" s="19">
        <f t="shared" si="0"/>
        <v>418718116.37582392</v>
      </c>
      <c r="W14" s="19">
        <f t="shared" si="1"/>
        <v>2791454.1091721593</v>
      </c>
      <c r="X14" s="20">
        <v>49.8</v>
      </c>
      <c r="Y14" s="33">
        <v>40.1</v>
      </c>
    </row>
    <row r="15" spans="1:25" s="3" customFormat="1" ht="14.25" customHeight="1" x14ac:dyDescent="0.25">
      <c r="A15" s="30" t="s">
        <v>18</v>
      </c>
      <c r="B15" s="4" t="s">
        <v>36</v>
      </c>
      <c r="C15" s="4" t="s">
        <v>33</v>
      </c>
      <c r="D15" s="4" t="s">
        <v>2</v>
      </c>
      <c r="E15" s="4" t="s">
        <v>74</v>
      </c>
      <c r="F15" s="62"/>
      <c r="G15" s="59"/>
      <c r="H15" s="18">
        <v>1000</v>
      </c>
      <c r="I15" s="18">
        <v>100</v>
      </c>
      <c r="J15" s="18">
        <v>15</v>
      </c>
      <c r="K15" s="19">
        <v>66675000000</v>
      </c>
      <c r="L15" s="19">
        <v>508750</v>
      </c>
      <c r="M15" s="31">
        <v>0.92668488160291451</v>
      </c>
      <c r="N15" s="50" t="s">
        <v>6</v>
      </c>
      <c r="O15" s="19">
        <v>2102984</v>
      </c>
      <c r="P15" s="19">
        <v>2023337</v>
      </c>
      <c r="Q15" s="19">
        <v>1648997</v>
      </c>
      <c r="R15" s="32">
        <f>Q15/P15</f>
        <v>0.81498880315043909</v>
      </c>
      <c r="S15" s="19">
        <v>8993</v>
      </c>
      <c r="T15" s="32">
        <v>0.54500000000000004</v>
      </c>
      <c r="U15" s="20">
        <v>44.6</v>
      </c>
      <c r="V15" s="19">
        <f t="shared" si="0"/>
        <v>12716468154.298847</v>
      </c>
      <c r="W15" s="19">
        <f t="shared" si="1"/>
        <v>84776454.361992314</v>
      </c>
      <c r="X15" s="20">
        <v>24.8</v>
      </c>
      <c r="Y15" s="33">
        <v>15.6</v>
      </c>
    </row>
    <row r="16" spans="1:25" s="2" customFormat="1" ht="14.25" customHeight="1" x14ac:dyDescent="0.25">
      <c r="A16" s="30"/>
      <c r="B16" s="4" t="s">
        <v>40</v>
      </c>
      <c r="C16" s="4"/>
      <c r="D16" s="4"/>
      <c r="E16" s="4"/>
      <c r="F16" s="62"/>
      <c r="G16" s="59"/>
      <c r="H16" s="18">
        <v>1000</v>
      </c>
      <c r="I16" s="18">
        <v>100</v>
      </c>
      <c r="J16" s="18">
        <v>15</v>
      </c>
      <c r="K16" s="19">
        <v>59500000</v>
      </c>
      <c r="L16" s="19">
        <v>406000</v>
      </c>
      <c r="M16" s="31"/>
      <c r="N16" s="50" t="s">
        <v>3</v>
      </c>
      <c r="O16" s="19">
        <v>295277</v>
      </c>
      <c r="P16" s="19">
        <v>287834</v>
      </c>
      <c r="Q16" s="19">
        <v>3884</v>
      </c>
      <c r="R16" s="32">
        <f>Q16/P16</f>
        <v>1.3493888838705642E-2</v>
      </c>
      <c r="S16" s="19">
        <v>90</v>
      </c>
      <c r="T16" s="32">
        <v>2.3170000000000002</v>
      </c>
      <c r="U16" s="20">
        <v>53.4</v>
      </c>
      <c r="V16" s="19">
        <f t="shared" si="0"/>
        <v>968436.41733016807</v>
      </c>
      <c r="W16" s="19">
        <f t="shared" si="1"/>
        <v>6456.2427822011205</v>
      </c>
      <c r="X16" s="20">
        <v>0</v>
      </c>
      <c r="Y16" s="33">
        <v>0</v>
      </c>
    </row>
    <row r="17" spans="1:25" s="2" customFormat="1" ht="14.25" customHeight="1" thickBot="1" x14ac:dyDescent="0.3">
      <c r="A17" s="34"/>
      <c r="B17" s="35" t="s">
        <v>40</v>
      </c>
      <c r="C17" s="35"/>
      <c r="D17" s="35"/>
      <c r="E17" s="35"/>
      <c r="F17" s="63"/>
      <c r="G17" s="60"/>
      <c r="H17" s="36">
        <v>1000</v>
      </c>
      <c r="I17" s="36">
        <v>100</v>
      </c>
      <c r="J17" s="36">
        <v>15</v>
      </c>
      <c r="K17" s="37">
        <v>66387500</v>
      </c>
      <c r="L17" s="37">
        <v>535250</v>
      </c>
      <c r="M17" s="38"/>
      <c r="N17" s="51" t="s">
        <v>3</v>
      </c>
      <c r="O17" s="37">
        <v>259734</v>
      </c>
      <c r="P17" s="37">
        <v>253107</v>
      </c>
      <c r="Q17" s="37">
        <v>3390</v>
      </c>
      <c r="R17" s="39">
        <f>Q17/P17</f>
        <v>1.3393545022460856E-2</v>
      </c>
      <c r="S17" s="37">
        <v>78</v>
      </c>
      <c r="T17" s="39">
        <v>2.3010000000000002</v>
      </c>
      <c r="U17" s="40">
        <v>52.1</v>
      </c>
      <c r="V17" s="37">
        <f t="shared" si="0"/>
        <v>1038699.2942779922</v>
      </c>
      <c r="W17" s="37">
        <f t="shared" si="1"/>
        <v>6924.6619618532814</v>
      </c>
      <c r="X17" s="40">
        <v>0</v>
      </c>
      <c r="Y17" s="41">
        <v>0</v>
      </c>
    </row>
    <row r="18" spans="1:25" s="3" customFormat="1" ht="14.25" customHeight="1" x14ac:dyDescent="0.25">
      <c r="A18" s="22" t="s">
        <v>7</v>
      </c>
      <c r="B18" s="23" t="s">
        <v>28</v>
      </c>
      <c r="C18" s="23" t="s">
        <v>27</v>
      </c>
      <c r="D18" s="23" t="s">
        <v>77</v>
      </c>
      <c r="E18" s="56" t="s">
        <v>67</v>
      </c>
      <c r="F18" s="61" t="s">
        <v>21</v>
      </c>
      <c r="G18" s="58" t="s">
        <v>24</v>
      </c>
      <c r="H18" s="24">
        <v>500</v>
      </c>
      <c r="I18" s="24">
        <v>100</v>
      </c>
      <c r="J18" s="24">
        <v>15</v>
      </c>
      <c r="K18" s="25">
        <v>4535000000</v>
      </c>
      <c r="L18" s="25">
        <v>410000</v>
      </c>
      <c r="M18" s="26">
        <v>0.74681238615664836</v>
      </c>
      <c r="N18" s="49" t="s">
        <v>4</v>
      </c>
      <c r="O18" s="25">
        <v>2215484</v>
      </c>
      <c r="P18" s="25">
        <v>2172438</v>
      </c>
      <c r="Q18" s="25">
        <v>525281</v>
      </c>
      <c r="R18" s="27">
        <f t="shared" si="2"/>
        <v>0.24179332160457515</v>
      </c>
      <c r="S18" s="25">
        <v>2075</v>
      </c>
      <c r="T18" s="27">
        <v>0.39500000000000002</v>
      </c>
      <c r="U18" s="28">
        <v>45.7</v>
      </c>
      <c r="V18" s="25">
        <f t="shared" si="0"/>
        <v>194107794.27881226</v>
      </c>
      <c r="W18" s="25">
        <f t="shared" si="1"/>
        <v>2588103.9237174969</v>
      </c>
      <c r="X18" s="28">
        <v>45.4</v>
      </c>
      <c r="Y18" s="29">
        <v>33.700000000000003</v>
      </c>
    </row>
    <row r="19" spans="1:25" s="3" customFormat="1" ht="14.25" customHeight="1" x14ac:dyDescent="0.25">
      <c r="A19" s="30" t="s">
        <v>8</v>
      </c>
      <c r="B19" s="4" t="s">
        <v>78</v>
      </c>
      <c r="C19" s="4" t="s">
        <v>29</v>
      </c>
      <c r="D19" s="4" t="s">
        <v>75</v>
      </c>
      <c r="E19" s="57" t="s">
        <v>79</v>
      </c>
      <c r="F19" s="62"/>
      <c r="G19" s="59"/>
      <c r="H19" s="18">
        <v>500</v>
      </c>
      <c r="I19" s="18">
        <v>100</v>
      </c>
      <c r="J19" s="18">
        <v>15</v>
      </c>
      <c r="K19" s="19">
        <v>1882000000</v>
      </c>
      <c r="L19" s="19">
        <v>207675</v>
      </c>
      <c r="M19" s="31">
        <v>0.37827868852459018</v>
      </c>
      <c r="N19" s="50" t="s">
        <v>20</v>
      </c>
      <c r="O19" s="19">
        <v>1882009</v>
      </c>
      <c r="P19" s="19">
        <v>1810307</v>
      </c>
      <c r="Q19" s="19">
        <v>1064788</v>
      </c>
      <c r="R19" s="32">
        <f t="shared" si="2"/>
        <v>0.58818089970375187</v>
      </c>
      <c r="S19" s="19">
        <v>625292</v>
      </c>
      <c r="T19" s="32">
        <v>58.725000000000001</v>
      </c>
      <c r="U19" s="20">
        <v>62.9</v>
      </c>
      <c r="V19" s="19">
        <f t="shared" si="0"/>
        <v>39330678714.926445</v>
      </c>
      <c r="W19" s="19">
        <f t="shared" si="1"/>
        <v>524409049.53235263</v>
      </c>
      <c r="X19" s="20">
        <v>18.600000000000001</v>
      </c>
      <c r="Y19" s="33">
        <v>11</v>
      </c>
    </row>
    <row r="20" spans="1:25" s="3" customFormat="1" ht="14.25" customHeight="1" x14ac:dyDescent="0.25">
      <c r="A20" s="30" t="s">
        <v>9</v>
      </c>
      <c r="B20" s="4" t="s">
        <v>34</v>
      </c>
      <c r="C20" s="4" t="s">
        <v>30</v>
      </c>
      <c r="D20" s="4" t="s">
        <v>76</v>
      </c>
      <c r="E20" s="4" t="s">
        <v>68</v>
      </c>
      <c r="F20" s="62"/>
      <c r="G20" s="59"/>
      <c r="H20" s="18">
        <v>500</v>
      </c>
      <c r="I20" s="18">
        <v>100</v>
      </c>
      <c r="J20" s="18">
        <v>15</v>
      </c>
      <c r="K20" s="19">
        <v>7165000000</v>
      </c>
      <c r="L20" s="19">
        <v>553875</v>
      </c>
      <c r="M20" s="31">
        <v>1.0088797814207651</v>
      </c>
      <c r="N20" s="50" t="s">
        <v>6</v>
      </c>
      <c r="O20" s="19">
        <v>2516544</v>
      </c>
      <c r="P20" s="19">
        <v>2433219</v>
      </c>
      <c r="Q20" s="19">
        <v>1232589</v>
      </c>
      <c r="R20" s="32">
        <f t="shared" si="2"/>
        <v>0.50656722637789697</v>
      </c>
      <c r="S20" s="19">
        <v>126996</v>
      </c>
      <c r="T20" s="32">
        <v>10.303000000000001</v>
      </c>
      <c r="U20" s="20">
        <v>48.7</v>
      </c>
      <c r="V20" s="19">
        <f t="shared" si="0"/>
        <v>17608836864.366371</v>
      </c>
      <c r="W20" s="19">
        <f t="shared" si="1"/>
        <v>234784491.52488494</v>
      </c>
      <c r="X20" s="20">
        <v>37.1</v>
      </c>
      <c r="Y20" s="33">
        <v>29.7</v>
      </c>
    </row>
    <row r="21" spans="1:25" s="3" customFormat="1" ht="14.25" customHeight="1" x14ac:dyDescent="0.25">
      <c r="A21" s="30" t="s">
        <v>10</v>
      </c>
      <c r="B21" s="4" t="s">
        <v>35</v>
      </c>
      <c r="C21" s="4" t="s">
        <v>27</v>
      </c>
      <c r="D21" s="4" t="s">
        <v>77</v>
      </c>
      <c r="E21" s="4" t="s">
        <v>69</v>
      </c>
      <c r="F21" s="62"/>
      <c r="G21" s="59"/>
      <c r="H21" s="18">
        <v>500</v>
      </c>
      <c r="I21" s="18">
        <v>100</v>
      </c>
      <c r="J21" s="18">
        <v>15</v>
      </c>
      <c r="K21" s="19">
        <v>2687500000</v>
      </c>
      <c r="L21" s="19">
        <v>187825</v>
      </c>
      <c r="M21" s="31">
        <v>0.34212204007285973</v>
      </c>
      <c r="N21" s="50" t="s">
        <v>4</v>
      </c>
      <c r="O21" s="19">
        <v>1866419</v>
      </c>
      <c r="P21" s="19">
        <v>1835238</v>
      </c>
      <c r="Q21" s="19">
        <v>557484</v>
      </c>
      <c r="R21" s="32">
        <f>Q21/P21</f>
        <v>0.3037665959401451</v>
      </c>
      <c r="S21" s="19">
        <v>39627</v>
      </c>
      <c r="T21" s="32">
        <v>7.1079999999999997</v>
      </c>
      <c r="U21" s="20">
        <v>54.5</v>
      </c>
      <c r="V21" s="19">
        <f t="shared" si="0"/>
        <v>3109761075.2194438</v>
      </c>
      <c r="W21" s="19">
        <f t="shared" si="1"/>
        <v>41463481.002925918</v>
      </c>
      <c r="X21" s="20">
        <v>36.1</v>
      </c>
      <c r="Y21" s="33">
        <v>23.9</v>
      </c>
    </row>
    <row r="22" spans="1:25" s="3" customFormat="1" ht="14.25" customHeight="1" x14ac:dyDescent="0.25">
      <c r="A22" s="30" t="s">
        <v>11</v>
      </c>
      <c r="B22" s="4" t="s">
        <v>36</v>
      </c>
      <c r="C22" s="4" t="s">
        <v>31</v>
      </c>
      <c r="D22" s="4" t="s">
        <v>77</v>
      </c>
      <c r="E22" s="4" t="s">
        <v>70</v>
      </c>
      <c r="F22" s="62"/>
      <c r="G22" s="59"/>
      <c r="H22" s="18">
        <v>500</v>
      </c>
      <c r="I22" s="18">
        <v>100</v>
      </c>
      <c r="J22" s="18">
        <v>15</v>
      </c>
      <c r="K22" s="19">
        <v>19782500000</v>
      </c>
      <c r="L22" s="19">
        <v>244750</v>
      </c>
      <c r="M22" s="31">
        <v>0.44581056466302371</v>
      </c>
      <c r="N22" s="50" t="s">
        <v>19</v>
      </c>
      <c r="O22" s="19">
        <v>2720395</v>
      </c>
      <c r="P22" s="19">
        <v>2678080</v>
      </c>
      <c r="Q22" s="19">
        <v>645030</v>
      </c>
      <c r="R22" s="32">
        <f>Q22/P22</f>
        <v>0.24085538893535668</v>
      </c>
      <c r="S22" s="19">
        <v>20688</v>
      </c>
      <c r="T22" s="32">
        <v>3.2069999999999999</v>
      </c>
      <c r="U22" s="20">
        <v>47.8</v>
      </c>
      <c r="V22" s="19">
        <f t="shared" si="0"/>
        <v>7191104677.078145</v>
      </c>
      <c r="W22" s="19">
        <f t="shared" si="1"/>
        <v>95881395.694375262</v>
      </c>
      <c r="X22" s="20">
        <v>46</v>
      </c>
      <c r="Y22" s="33">
        <v>31.4</v>
      </c>
    </row>
    <row r="23" spans="1:25" s="3" customFormat="1" ht="14.25" customHeight="1" x14ac:dyDescent="0.25">
      <c r="A23" s="30" t="s">
        <v>12</v>
      </c>
      <c r="B23" s="4" t="s">
        <v>36</v>
      </c>
      <c r="C23" s="4" t="s">
        <v>32</v>
      </c>
      <c r="D23" s="4" t="s">
        <v>25</v>
      </c>
      <c r="E23" s="4" t="s">
        <v>71</v>
      </c>
      <c r="F23" s="62"/>
      <c r="G23" s="59"/>
      <c r="H23" s="18">
        <v>500</v>
      </c>
      <c r="I23" s="18">
        <v>100</v>
      </c>
      <c r="J23" s="18">
        <v>15</v>
      </c>
      <c r="K23" s="19">
        <v>4388750000</v>
      </c>
      <c r="L23" s="19">
        <v>66925</v>
      </c>
      <c r="M23" s="31">
        <v>0.12190346083788707</v>
      </c>
      <c r="N23" s="50" t="s">
        <v>4</v>
      </c>
      <c r="O23" s="19">
        <v>2419580</v>
      </c>
      <c r="P23" s="19">
        <v>2373704</v>
      </c>
      <c r="Q23" s="19">
        <v>1046032</v>
      </c>
      <c r="R23" s="32">
        <f>Q23/P23</f>
        <v>0.44067499570291829</v>
      </c>
      <c r="S23" s="19">
        <v>215171</v>
      </c>
      <c r="T23" s="32">
        <v>20.57</v>
      </c>
      <c r="U23" s="20">
        <v>56.4</v>
      </c>
      <c r="V23" s="19">
        <f t="shared" si="0"/>
        <v>22012212599.087444</v>
      </c>
      <c r="W23" s="19">
        <f t="shared" si="1"/>
        <v>293496167.98783261</v>
      </c>
      <c r="X23" s="20">
        <v>33.1</v>
      </c>
      <c r="Y23" s="33">
        <v>18.8</v>
      </c>
    </row>
    <row r="24" spans="1:25" s="3" customFormat="1" ht="14.25" customHeight="1" x14ac:dyDescent="0.25">
      <c r="A24" s="30" t="s">
        <v>13</v>
      </c>
      <c r="B24" s="4" t="s">
        <v>37</v>
      </c>
      <c r="C24" s="4" t="s">
        <v>33</v>
      </c>
      <c r="D24" s="4" t="s">
        <v>2</v>
      </c>
      <c r="E24" s="4" t="s">
        <v>80</v>
      </c>
      <c r="F24" s="62"/>
      <c r="G24" s="59"/>
      <c r="H24" s="18">
        <v>500</v>
      </c>
      <c r="I24" s="18">
        <v>100</v>
      </c>
      <c r="J24" s="18">
        <v>15</v>
      </c>
      <c r="K24" s="19">
        <v>31787500000</v>
      </c>
      <c r="L24" s="19">
        <v>110225</v>
      </c>
      <c r="M24" s="31">
        <v>0.20077413479052822</v>
      </c>
      <c r="N24" s="50" t="s">
        <v>6</v>
      </c>
      <c r="O24" s="19">
        <v>1948111</v>
      </c>
      <c r="P24" s="19">
        <v>1918566</v>
      </c>
      <c r="Q24" s="19">
        <v>628206</v>
      </c>
      <c r="R24" s="32">
        <f t="shared" si="2"/>
        <v>0.32743517814867978</v>
      </c>
      <c r="S24" s="19">
        <v>10837</v>
      </c>
      <c r="T24" s="32">
        <v>1.7250000000000001</v>
      </c>
      <c r="U24" s="20">
        <v>42.7</v>
      </c>
      <c r="V24" s="19">
        <f t="shared" si="0"/>
        <v>7550567997.0237846</v>
      </c>
      <c r="W24" s="19">
        <f t="shared" si="1"/>
        <v>100674239.96031713</v>
      </c>
      <c r="X24" s="20">
        <v>33.5</v>
      </c>
      <c r="Y24" s="33">
        <v>17.7</v>
      </c>
    </row>
    <row r="25" spans="1:25" s="3" customFormat="1" ht="14.25" customHeight="1" x14ac:dyDescent="0.25">
      <c r="A25" s="30" t="s">
        <v>14</v>
      </c>
      <c r="B25" s="4" t="s">
        <v>36</v>
      </c>
      <c r="C25" s="4" t="s">
        <v>33</v>
      </c>
      <c r="D25" s="4" t="s">
        <v>2</v>
      </c>
      <c r="E25" s="4" t="s">
        <v>72</v>
      </c>
      <c r="F25" s="62"/>
      <c r="G25" s="59"/>
      <c r="H25" s="18">
        <v>500</v>
      </c>
      <c r="I25" s="18">
        <v>100</v>
      </c>
      <c r="J25" s="18">
        <v>15</v>
      </c>
      <c r="K25" s="19">
        <v>19572500000</v>
      </c>
      <c r="L25" s="19">
        <v>122950</v>
      </c>
      <c r="M25" s="31">
        <v>0.22395264116575592</v>
      </c>
      <c r="N25" s="50" t="s">
        <v>6</v>
      </c>
      <c r="O25" s="19">
        <v>2446915</v>
      </c>
      <c r="P25" s="19">
        <v>2411428</v>
      </c>
      <c r="Q25" s="19">
        <v>760031</v>
      </c>
      <c r="R25" s="32">
        <f t="shared" si="2"/>
        <v>0.31517880691440925</v>
      </c>
      <c r="S25" s="19">
        <v>7621</v>
      </c>
      <c r="T25" s="32">
        <v>1.0029999999999999</v>
      </c>
      <c r="U25" s="20">
        <v>41.7</v>
      </c>
      <c r="V25" s="19">
        <f t="shared" si="0"/>
        <v>2541999349.4870071</v>
      </c>
      <c r="W25" s="19">
        <f t="shared" si="1"/>
        <v>33893324.659826763</v>
      </c>
      <c r="X25" s="20">
        <v>31.5</v>
      </c>
      <c r="Y25" s="33">
        <v>17.7</v>
      </c>
    </row>
    <row r="26" spans="1:25" s="3" customFormat="1" ht="14.25" customHeight="1" x14ac:dyDescent="0.25">
      <c r="A26" s="30" t="s">
        <v>15</v>
      </c>
      <c r="B26" s="4" t="s">
        <v>28</v>
      </c>
      <c r="C26" s="4" t="s">
        <v>33</v>
      </c>
      <c r="D26" s="4" t="s">
        <v>2</v>
      </c>
      <c r="E26" s="4" t="s">
        <v>73</v>
      </c>
      <c r="F26" s="62"/>
      <c r="G26" s="59"/>
      <c r="H26" s="18">
        <v>500</v>
      </c>
      <c r="I26" s="18">
        <v>100</v>
      </c>
      <c r="J26" s="18">
        <v>15</v>
      </c>
      <c r="K26" s="19">
        <v>3685000000</v>
      </c>
      <c r="L26" s="19">
        <v>451875</v>
      </c>
      <c r="M26" s="31">
        <v>0.82308743169398912</v>
      </c>
      <c r="N26" s="50" t="s">
        <v>6</v>
      </c>
      <c r="O26" s="19">
        <v>2099692</v>
      </c>
      <c r="P26" s="19">
        <v>2070929</v>
      </c>
      <c r="Q26" s="19">
        <v>519048</v>
      </c>
      <c r="R26" s="32">
        <f t="shared" si="2"/>
        <v>0.25063534288234895</v>
      </c>
      <c r="S26" s="19">
        <v>396</v>
      </c>
      <c r="T26" s="32">
        <v>7.5999999999999998E-2</v>
      </c>
      <c r="U26" s="20">
        <v>41.7</v>
      </c>
      <c r="V26" s="19">
        <f t="shared" si="0"/>
        <v>28980984.830156047</v>
      </c>
      <c r="W26" s="19">
        <f t="shared" si="1"/>
        <v>386413.13106874732</v>
      </c>
      <c r="X26" s="20">
        <v>8.9</v>
      </c>
      <c r="Y26" s="33">
        <v>27</v>
      </c>
    </row>
    <row r="27" spans="1:25" s="3" customFormat="1" ht="14.25" customHeight="1" x14ac:dyDescent="0.25">
      <c r="A27" s="30" t="s">
        <v>16</v>
      </c>
      <c r="B27" s="4" t="s">
        <v>38</v>
      </c>
      <c r="C27" s="4" t="s">
        <v>33</v>
      </c>
      <c r="D27" s="4" t="s">
        <v>2</v>
      </c>
      <c r="E27" s="4" t="s">
        <v>81</v>
      </c>
      <c r="F27" s="62"/>
      <c r="G27" s="59"/>
      <c r="H27" s="18">
        <v>500</v>
      </c>
      <c r="I27" s="18">
        <v>100</v>
      </c>
      <c r="J27" s="18">
        <v>15</v>
      </c>
      <c r="K27" s="19">
        <v>9363750000</v>
      </c>
      <c r="L27" s="19">
        <v>70050</v>
      </c>
      <c r="M27" s="31">
        <v>0.12759562841530056</v>
      </c>
      <c r="N27" s="50" t="s">
        <v>6</v>
      </c>
      <c r="O27" s="19">
        <v>1787850</v>
      </c>
      <c r="P27" s="19">
        <v>1761091</v>
      </c>
      <c r="Q27" s="19">
        <v>221403</v>
      </c>
      <c r="R27" s="32">
        <f t="shared" ref="R27:R32" si="3">Q27/P27</f>
        <v>0.12571922745616212</v>
      </c>
      <c r="S27" s="19">
        <v>1561</v>
      </c>
      <c r="T27" s="32">
        <v>0.70499999999999996</v>
      </c>
      <c r="U27" s="20">
        <v>41.1</v>
      </c>
      <c r="V27" s="19">
        <f t="shared" si="0"/>
        <v>336018706.89655173</v>
      </c>
      <c r="W27" s="19">
        <f t="shared" si="1"/>
        <v>4480249.4252873566</v>
      </c>
      <c r="X27" s="20">
        <v>39.700000000000003</v>
      </c>
      <c r="Y27" s="33">
        <v>31.3</v>
      </c>
    </row>
    <row r="28" spans="1:25" s="3" customFormat="1" ht="14.25" customHeight="1" x14ac:dyDescent="0.25">
      <c r="A28" s="30" t="s">
        <v>17</v>
      </c>
      <c r="B28" s="4" t="s">
        <v>39</v>
      </c>
      <c r="C28" s="4" t="s">
        <v>33</v>
      </c>
      <c r="D28" s="4" t="s">
        <v>2</v>
      </c>
      <c r="E28" s="4" t="s">
        <v>82</v>
      </c>
      <c r="F28" s="62"/>
      <c r="G28" s="59"/>
      <c r="H28" s="18">
        <v>500</v>
      </c>
      <c r="I28" s="18">
        <v>100</v>
      </c>
      <c r="J28" s="18">
        <v>15</v>
      </c>
      <c r="K28" s="19">
        <v>2165500000</v>
      </c>
      <c r="L28" s="19">
        <v>21525</v>
      </c>
      <c r="M28" s="31">
        <v>3.9207650273224003E-2</v>
      </c>
      <c r="N28" s="50" t="s">
        <v>6</v>
      </c>
      <c r="O28" s="19">
        <v>2096669</v>
      </c>
      <c r="P28" s="19">
        <v>2064807</v>
      </c>
      <c r="Q28" s="19">
        <v>315875</v>
      </c>
      <c r="R28" s="32">
        <f t="shared" si="3"/>
        <v>0.15298039962088467</v>
      </c>
      <c r="S28" s="19">
        <v>1369</v>
      </c>
      <c r="T28" s="32">
        <v>0.433</v>
      </c>
      <c r="U28" s="20">
        <v>40.4</v>
      </c>
      <c r="V28" s="19">
        <f t="shared" si="0"/>
        <v>57123278.781724721</v>
      </c>
      <c r="W28" s="19">
        <f t="shared" si="1"/>
        <v>761643.71708966291</v>
      </c>
      <c r="X28" s="20">
        <v>53.3</v>
      </c>
      <c r="Y28" s="33">
        <v>31.4</v>
      </c>
    </row>
    <row r="29" spans="1:25" s="3" customFormat="1" ht="14.25" customHeight="1" x14ac:dyDescent="0.25">
      <c r="A29" s="30" t="s">
        <v>18</v>
      </c>
      <c r="B29" s="4" t="s">
        <v>36</v>
      </c>
      <c r="C29" s="4" t="s">
        <v>33</v>
      </c>
      <c r="D29" s="4" t="s">
        <v>2</v>
      </c>
      <c r="E29" s="4" t="s">
        <v>74</v>
      </c>
      <c r="F29" s="62"/>
      <c r="G29" s="59"/>
      <c r="H29" s="18">
        <v>500</v>
      </c>
      <c r="I29" s="18">
        <v>100</v>
      </c>
      <c r="J29" s="18">
        <v>15</v>
      </c>
      <c r="K29" s="19">
        <v>16890000000</v>
      </c>
      <c r="L29" s="19">
        <v>61400</v>
      </c>
      <c r="M29" s="31">
        <v>0.11183970856102005</v>
      </c>
      <c r="N29" s="50" t="s">
        <v>6</v>
      </c>
      <c r="O29" s="19">
        <v>1910078</v>
      </c>
      <c r="P29" s="19">
        <v>1859397</v>
      </c>
      <c r="Q29" s="19">
        <v>728353</v>
      </c>
      <c r="R29" s="32">
        <f t="shared" si="3"/>
        <v>0.39171462576308341</v>
      </c>
      <c r="S29" s="19">
        <v>8149</v>
      </c>
      <c r="T29" s="32">
        <v>1.119</v>
      </c>
      <c r="U29" s="20">
        <v>41.3</v>
      </c>
      <c r="V29" s="19">
        <f t="shared" si="0"/>
        <v>2975999929.322258</v>
      </c>
      <c r="W29" s="19">
        <f t="shared" si="1"/>
        <v>39679999.057630107</v>
      </c>
      <c r="X29" s="20">
        <v>26.5</v>
      </c>
      <c r="Y29" s="33">
        <v>12</v>
      </c>
    </row>
    <row r="30" spans="1:25" s="3" customFormat="1" ht="14.25" customHeight="1" x14ac:dyDescent="0.25">
      <c r="A30" s="30"/>
      <c r="B30" s="4" t="s">
        <v>40</v>
      </c>
      <c r="C30" s="4"/>
      <c r="D30" s="4"/>
      <c r="E30" s="4"/>
      <c r="F30" s="62"/>
      <c r="G30" s="59"/>
      <c r="H30" s="18">
        <v>500</v>
      </c>
      <c r="I30" s="18">
        <v>100</v>
      </c>
      <c r="J30" s="18">
        <v>15</v>
      </c>
      <c r="K30" s="19">
        <v>65587500</v>
      </c>
      <c r="L30" s="19">
        <v>322874.99999999994</v>
      </c>
      <c r="M30" s="31"/>
      <c r="N30" s="50" t="s">
        <v>3</v>
      </c>
      <c r="O30" s="19">
        <v>237255</v>
      </c>
      <c r="P30" s="19">
        <v>231422</v>
      </c>
      <c r="Q30" s="19">
        <v>1604</v>
      </c>
      <c r="R30" s="32">
        <f t="shared" si="3"/>
        <v>6.9310610054359569E-3</v>
      </c>
      <c r="S30" s="19">
        <v>38</v>
      </c>
      <c r="T30" s="32">
        <v>2.3690000000000002</v>
      </c>
      <c r="U30" s="20">
        <v>42.3</v>
      </c>
      <c r="V30" s="19">
        <f t="shared" si="0"/>
        <v>444354.58683694754</v>
      </c>
      <c r="W30" s="19">
        <f t="shared" si="1"/>
        <v>5924.7278244926338</v>
      </c>
      <c r="X30" s="20">
        <v>0</v>
      </c>
      <c r="Y30" s="33">
        <v>0</v>
      </c>
    </row>
    <row r="31" spans="1:25" s="2" customFormat="1" ht="14.25" customHeight="1" thickBot="1" x14ac:dyDescent="0.3">
      <c r="A31" s="34"/>
      <c r="B31" s="35" t="s">
        <v>40</v>
      </c>
      <c r="C31" s="35"/>
      <c r="D31" s="35"/>
      <c r="E31" s="35"/>
      <c r="F31" s="63"/>
      <c r="G31" s="60"/>
      <c r="H31" s="36">
        <v>500</v>
      </c>
      <c r="I31" s="36">
        <v>100</v>
      </c>
      <c r="J31" s="36">
        <v>15</v>
      </c>
      <c r="K31" s="37">
        <v>55012500</v>
      </c>
      <c r="L31" s="37">
        <v>365499.99999999994</v>
      </c>
      <c r="M31" s="38"/>
      <c r="N31" s="51" t="s">
        <v>3</v>
      </c>
      <c r="O31" s="37">
        <v>217217</v>
      </c>
      <c r="P31" s="37">
        <v>211775</v>
      </c>
      <c r="Q31" s="37">
        <v>2707</v>
      </c>
      <c r="R31" s="39">
        <f t="shared" si="3"/>
        <v>1.278243418722701E-2</v>
      </c>
      <c r="S31" s="37">
        <v>36</v>
      </c>
      <c r="T31" s="39">
        <v>1.33</v>
      </c>
      <c r="U31" s="40">
        <v>44</v>
      </c>
      <c r="V31" s="37">
        <f t="shared" si="0"/>
        <v>401164.73388362792</v>
      </c>
      <c r="W31" s="37">
        <f t="shared" si="1"/>
        <v>5348.863118448372</v>
      </c>
      <c r="X31" s="40">
        <v>0</v>
      </c>
      <c r="Y31" s="41">
        <v>0</v>
      </c>
    </row>
    <row r="32" spans="1:25" ht="14.25" customHeight="1" x14ac:dyDescent="0.25">
      <c r="A32" s="22" t="s">
        <v>7</v>
      </c>
      <c r="B32" s="23" t="s">
        <v>28</v>
      </c>
      <c r="C32" s="23" t="s">
        <v>27</v>
      </c>
      <c r="D32" s="23" t="s">
        <v>77</v>
      </c>
      <c r="E32" s="56" t="s">
        <v>67</v>
      </c>
      <c r="F32" s="61" t="s">
        <v>22</v>
      </c>
      <c r="G32" s="58" t="s">
        <v>23</v>
      </c>
      <c r="H32" s="24">
        <v>150</v>
      </c>
      <c r="I32" s="24">
        <v>30</v>
      </c>
      <c r="J32" s="24">
        <v>30</v>
      </c>
      <c r="K32" s="25">
        <v>4586875000</v>
      </c>
      <c r="L32" s="25">
        <v>690625</v>
      </c>
      <c r="M32" s="26">
        <v>1.1636394100857173</v>
      </c>
      <c r="N32" s="52" t="s">
        <v>4</v>
      </c>
      <c r="O32" s="25">
        <v>2715455</v>
      </c>
      <c r="P32" s="25">
        <v>2644586</v>
      </c>
      <c r="Q32" s="25">
        <v>1256920.5</v>
      </c>
      <c r="R32" s="27">
        <f t="shared" si="3"/>
        <v>0.47528062993602782</v>
      </c>
      <c r="S32" s="25">
        <v>4444</v>
      </c>
      <c r="T32" s="27">
        <v>0.35349999999999998</v>
      </c>
      <c r="U32" s="28">
        <v>49.5</v>
      </c>
      <c r="V32" s="25">
        <f t="shared" si="0"/>
        <v>371581038.44475418</v>
      </c>
      <c r="W32" s="25">
        <f t="shared" si="1"/>
        <v>2477206.9229650279</v>
      </c>
      <c r="X32" s="28">
        <v>44.2</v>
      </c>
      <c r="Y32" s="29">
        <v>38.049999999999997</v>
      </c>
    </row>
    <row r="33" spans="1:25" ht="14.25" customHeight="1" x14ac:dyDescent="0.25">
      <c r="A33" s="30" t="s">
        <v>8</v>
      </c>
      <c r="B33" s="4" t="s">
        <v>78</v>
      </c>
      <c r="C33" s="4" t="s">
        <v>29</v>
      </c>
      <c r="D33" s="4" t="s">
        <v>75</v>
      </c>
      <c r="E33" s="57" t="s">
        <v>79</v>
      </c>
      <c r="F33" s="62"/>
      <c r="G33" s="59"/>
      <c r="H33" s="18">
        <v>150</v>
      </c>
      <c r="I33" s="18">
        <v>30</v>
      </c>
      <c r="J33" s="18">
        <v>30</v>
      </c>
      <c r="K33" s="19">
        <v>6411250000</v>
      </c>
      <c r="L33" s="19">
        <v>641750</v>
      </c>
      <c r="M33" s="31">
        <v>1.0812895441411898</v>
      </c>
      <c r="N33" s="53" t="s">
        <v>5</v>
      </c>
      <c r="O33" s="19">
        <v>2279624.5</v>
      </c>
      <c r="P33" s="19">
        <v>2194326</v>
      </c>
      <c r="Q33" s="19">
        <v>1646076.5</v>
      </c>
      <c r="R33" s="32">
        <f t="shared" ref="R33:R69" si="4">Q33/P33</f>
        <v>0.75015129930557267</v>
      </c>
      <c r="S33" s="19">
        <v>980776.5</v>
      </c>
      <c r="T33" s="32">
        <v>59.589500000000001</v>
      </c>
      <c r="U33" s="20">
        <v>64.849999999999994</v>
      </c>
      <c r="V33" s="19">
        <f t="shared" si="0"/>
        <v>178879028680.06604</v>
      </c>
      <c r="W33" s="19">
        <f t="shared" si="1"/>
        <v>1192526857.8671069</v>
      </c>
      <c r="X33" s="20">
        <v>18.5</v>
      </c>
      <c r="Y33" s="33">
        <v>13.2</v>
      </c>
    </row>
    <row r="34" spans="1:25" ht="14.25" customHeight="1" x14ac:dyDescent="0.25">
      <c r="A34" s="30" t="s">
        <v>9</v>
      </c>
      <c r="B34" s="4" t="s">
        <v>34</v>
      </c>
      <c r="C34" s="4" t="s">
        <v>30</v>
      </c>
      <c r="D34" s="4" t="s">
        <v>76</v>
      </c>
      <c r="E34" s="4" t="s">
        <v>68</v>
      </c>
      <c r="F34" s="62"/>
      <c r="G34" s="59"/>
      <c r="H34" s="18">
        <v>150</v>
      </c>
      <c r="I34" s="18">
        <v>30</v>
      </c>
      <c r="J34" s="18">
        <v>30</v>
      </c>
      <c r="K34" s="19">
        <v>7616250000</v>
      </c>
      <c r="L34" s="19">
        <v>596375</v>
      </c>
      <c r="M34" s="31">
        <v>1.0048368552975488</v>
      </c>
      <c r="N34" s="53" t="s">
        <v>6</v>
      </c>
      <c r="O34" s="19">
        <v>2107369.5</v>
      </c>
      <c r="P34" s="19">
        <v>2021415</v>
      </c>
      <c r="Q34" s="19">
        <v>1315132</v>
      </c>
      <c r="R34" s="32">
        <f t="shared" si="4"/>
        <v>0.65059970367292219</v>
      </c>
      <c r="S34" s="19">
        <v>136207.5</v>
      </c>
      <c r="T34" s="32">
        <v>10.355</v>
      </c>
      <c r="U34" s="20">
        <v>52.9</v>
      </c>
      <c r="V34" s="19">
        <f t="shared" si="0"/>
        <v>26040972251.039742</v>
      </c>
      <c r="W34" s="19">
        <f t="shared" si="1"/>
        <v>173606481.67359829</v>
      </c>
      <c r="X34" s="20">
        <v>34.6</v>
      </c>
      <c r="Y34" s="33">
        <v>31.5</v>
      </c>
    </row>
    <row r="35" spans="1:25" ht="14.25" customHeight="1" x14ac:dyDescent="0.25">
      <c r="A35" s="30" t="s">
        <v>10</v>
      </c>
      <c r="B35" s="4" t="s">
        <v>35</v>
      </c>
      <c r="C35" s="4" t="s">
        <v>27</v>
      </c>
      <c r="D35" s="4" t="s">
        <v>77</v>
      </c>
      <c r="E35" s="4" t="s">
        <v>69</v>
      </c>
      <c r="F35" s="62"/>
      <c r="G35" s="59"/>
      <c r="H35" s="18">
        <v>150</v>
      </c>
      <c r="I35" s="18">
        <v>30</v>
      </c>
      <c r="J35" s="18">
        <v>30</v>
      </c>
      <c r="K35" s="19">
        <v>5873750000</v>
      </c>
      <c r="L35" s="19">
        <v>531625</v>
      </c>
      <c r="M35" s="31">
        <v>0.96835154826958103</v>
      </c>
      <c r="N35" s="53" t="s">
        <v>4</v>
      </c>
      <c r="O35" s="19">
        <v>1978059</v>
      </c>
      <c r="P35" s="19">
        <v>1943090</v>
      </c>
      <c r="Q35" s="19">
        <v>965292.5</v>
      </c>
      <c r="R35" s="32">
        <f t="shared" si="4"/>
        <v>0.49678218713492428</v>
      </c>
      <c r="S35" s="19">
        <v>75098</v>
      </c>
      <c r="T35" s="32">
        <v>7.7784999999999993</v>
      </c>
      <c r="U35" s="20">
        <v>54.7</v>
      </c>
      <c r="V35" s="19">
        <f t="shared" si="0"/>
        <v>12198092270.882717</v>
      </c>
      <c r="W35" s="19">
        <f t="shared" si="1"/>
        <v>81320615.139218107</v>
      </c>
      <c r="X35" s="20">
        <v>37.049999999999997</v>
      </c>
      <c r="Y35" s="33">
        <v>28.75</v>
      </c>
    </row>
    <row r="36" spans="1:25" ht="14.25" customHeight="1" x14ac:dyDescent="0.25">
      <c r="A36" s="30" t="s">
        <v>11</v>
      </c>
      <c r="B36" s="4" t="s">
        <v>36</v>
      </c>
      <c r="C36" s="4" t="s">
        <v>31</v>
      </c>
      <c r="D36" s="4" t="s">
        <v>77</v>
      </c>
      <c r="E36" s="4" t="s">
        <v>70</v>
      </c>
      <c r="F36" s="62"/>
      <c r="G36" s="59"/>
      <c r="H36" s="18">
        <v>150</v>
      </c>
      <c r="I36" s="18">
        <v>30</v>
      </c>
      <c r="J36" s="18">
        <v>30</v>
      </c>
      <c r="K36" s="19">
        <v>29200000000</v>
      </c>
      <c r="L36" s="19">
        <v>608125</v>
      </c>
      <c r="M36" s="31">
        <v>1.107695810564663</v>
      </c>
      <c r="N36" s="53" t="s">
        <v>19</v>
      </c>
      <c r="O36" s="19">
        <v>2348635.5</v>
      </c>
      <c r="P36" s="19">
        <v>2317947.5</v>
      </c>
      <c r="Q36" s="19">
        <v>1010171</v>
      </c>
      <c r="R36" s="32">
        <f t="shared" si="4"/>
        <v>0.43580408960944972</v>
      </c>
      <c r="S36" s="19">
        <v>38254</v>
      </c>
      <c r="T36" s="32">
        <v>3.7845</v>
      </c>
      <c r="U36" s="20">
        <v>48.6</v>
      </c>
      <c r="V36" s="19">
        <f t="shared" ref="V36:V59" si="5">S36/O36*K36*U36</f>
        <v>23114279112.276047</v>
      </c>
      <c r="W36" s="19">
        <f t="shared" ref="W36:W59" si="6">V36/(H36/I36*J36)</f>
        <v>154095194.08184031</v>
      </c>
      <c r="X36" s="20">
        <v>45.75</v>
      </c>
      <c r="Y36" s="33">
        <v>35.700000000000003</v>
      </c>
    </row>
    <row r="37" spans="1:25" ht="14.25" customHeight="1" x14ac:dyDescent="0.25">
      <c r="A37" s="30" t="s">
        <v>12</v>
      </c>
      <c r="B37" s="4" t="s">
        <v>36</v>
      </c>
      <c r="C37" s="4" t="s">
        <v>32</v>
      </c>
      <c r="D37" s="4" t="s">
        <v>25</v>
      </c>
      <c r="E37" s="4" t="s">
        <v>71</v>
      </c>
      <c r="F37" s="62"/>
      <c r="G37" s="59"/>
      <c r="H37" s="18">
        <v>150</v>
      </c>
      <c r="I37" s="18">
        <v>30</v>
      </c>
      <c r="J37" s="18">
        <v>30</v>
      </c>
      <c r="K37" s="19">
        <v>27468750000</v>
      </c>
      <c r="L37" s="19">
        <v>450625</v>
      </c>
      <c r="M37" s="31">
        <v>0.82081056466302371</v>
      </c>
      <c r="N37" s="53" t="s">
        <v>4</v>
      </c>
      <c r="O37" s="19">
        <v>2178782.5</v>
      </c>
      <c r="P37" s="19">
        <v>2145189</v>
      </c>
      <c r="Q37" s="19">
        <v>1361806</v>
      </c>
      <c r="R37" s="32">
        <f t="shared" si="4"/>
        <v>0.63481865700411477</v>
      </c>
      <c r="S37" s="19">
        <v>302941.5</v>
      </c>
      <c r="T37" s="32">
        <v>22.244</v>
      </c>
      <c r="U37" s="20">
        <v>54.650000000000006</v>
      </c>
      <c r="V37" s="19">
        <f t="shared" si="5"/>
        <v>208724753173.86264</v>
      </c>
      <c r="W37" s="19">
        <f t="shared" si="6"/>
        <v>1391498354.4924176</v>
      </c>
      <c r="X37" s="20">
        <v>35.75</v>
      </c>
      <c r="Y37" s="33">
        <v>26.2</v>
      </c>
    </row>
    <row r="38" spans="1:25" ht="14.25" customHeight="1" x14ac:dyDescent="0.25">
      <c r="A38" s="30" t="s">
        <v>13</v>
      </c>
      <c r="B38" s="4" t="s">
        <v>37</v>
      </c>
      <c r="C38" s="4" t="s">
        <v>33</v>
      </c>
      <c r="D38" s="4" t="s">
        <v>2</v>
      </c>
      <c r="E38" s="4" t="s">
        <v>80</v>
      </c>
      <c r="F38" s="62"/>
      <c r="G38" s="59"/>
      <c r="H38" s="18">
        <v>150</v>
      </c>
      <c r="I38" s="18">
        <v>30</v>
      </c>
      <c r="J38" s="18">
        <v>30</v>
      </c>
      <c r="K38" s="19">
        <v>151787500000</v>
      </c>
      <c r="L38" s="19">
        <v>392500</v>
      </c>
      <c r="M38" s="31">
        <v>0.66132628917088743</v>
      </c>
      <c r="N38" s="50" t="s">
        <v>6</v>
      </c>
      <c r="O38" s="19">
        <v>3180083.5</v>
      </c>
      <c r="P38" s="19">
        <v>3125580.5</v>
      </c>
      <c r="Q38" s="19">
        <v>1780004.5</v>
      </c>
      <c r="R38" s="32">
        <f t="shared" si="4"/>
        <v>0.56949565048796535</v>
      </c>
      <c r="S38" s="19">
        <v>31001.5</v>
      </c>
      <c r="T38" s="32">
        <v>1.7424999999999999</v>
      </c>
      <c r="U38" s="20">
        <v>43.349999999999994</v>
      </c>
      <c r="V38" s="19">
        <f t="shared" si="5"/>
        <v>64145957757.771912</v>
      </c>
      <c r="W38" s="19">
        <f t="shared" si="6"/>
        <v>427639718.38514608</v>
      </c>
      <c r="X38" s="20">
        <v>33.700000000000003</v>
      </c>
      <c r="Y38" s="33">
        <v>22.05</v>
      </c>
    </row>
    <row r="39" spans="1:25" ht="14.25" customHeight="1" x14ac:dyDescent="0.25">
      <c r="A39" s="30" t="s">
        <v>14</v>
      </c>
      <c r="B39" s="4" t="s">
        <v>36</v>
      </c>
      <c r="C39" s="4" t="s">
        <v>33</v>
      </c>
      <c r="D39" s="4" t="s">
        <v>2</v>
      </c>
      <c r="E39" s="4" t="s">
        <v>72</v>
      </c>
      <c r="F39" s="62"/>
      <c r="G39" s="59"/>
      <c r="H39" s="18">
        <v>150</v>
      </c>
      <c r="I39" s="18">
        <v>30</v>
      </c>
      <c r="J39" s="18">
        <v>30</v>
      </c>
      <c r="K39" s="19">
        <v>52293750000</v>
      </c>
      <c r="L39" s="19">
        <v>421750</v>
      </c>
      <c r="M39" s="31">
        <v>0.71060984065687072</v>
      </c>
      <c r="N39" s="50" t="s">
        <v>6</v>
      </c>
      <c r="O39" s="19">
        <v>2268426</v>
      </c>
      <c r="P39" s="19">
        <v>2232055</v>
      </c>
      <c r="Q39" s="19">
        <v>1240076</v>
      </c>
      <c r="R39" s="32">
        <f t="shared" si="4"/>
        <v>0.55557591546803287</v>
      </c>
      <c r="S39" s="19">
        <v>12889</v>
      </c>
      <c r="T39" s="32">
        <v>1.0369999999999999</v>
      </c>
      <c r="U39" s="20">
        <v>42.35</v>
      </c>
      <c r="V39" s="19">
        <f t="shared" si="5"/>
        <v>12583394383.511959</v>
      </c>
      <c r="W39" s="19">
        <f t="shared" si="6"/>
        <v>83889295.890079722</v>
      </c>
      <c r="X39" s="20">
        <v>31.3</v>
      </c>
      <c r="Y39" s="33">
        <v>21.55</v>
      </c>
    </row>
    <row r="40" spans="1:25" ht="14.25" customHeight="1" x14ac:dyDescent="0.25">
      <c r="A40" s="30" t="s">
        <v>15</v>
      </c>
      <c r="B40" s="4" t="s">
        <v>28</v>
      </c>
      <c r="C40" s="4" t="s">
        <v>33</v>
      </c>
      <c r="D40" s="4" t="s">
        <v>2</v>
      </c>
      <c r="E40" s="4" t="s">
        <v>73</v>
      </c>
      <c r="F40" s="62"/>
      <c r="G40" s="59"/>
      <c r="H40" s="18">
        <v>150</v>
      </c>
      <c r="I40" s="18">
        <v>30</v>
      </c>
      <c r="J40" s="18">
        <v>30</v>
      </c>
      <c r="K40" s="19">
        <v>3496875000</v>
      </c>
      <c r="L40" s="19">
        <v>584875</v>
      </c>
      <c r="M40" s="31">
        <v>0.98546041625177772</v>
      </c>
      <c r="N40" s="50" t="s">
        <v>6</v>
      </c>
      <c r="O40" s="19">
        <v>2987349</v>
      </c>
      <c r="P40" s="19">
        <v>2933990.5</v>
      </c>
      <c r="Q40" s="19">
        <v>1372729.5</v>
      </c>
      <c r="R40" s="32">
        <f t="shared" si="4"/>
        <v>0.46787114682205005</v>
      </c>
      <c r="S40" s="19">
        <v>973</v>
      </c>
      <c r="T40" s="32">
        <v>7.0500000000000007E-2</v>
      </c>
      <c r="U40" s="20">
        <v>42.95</v>
      </c>
      <c r="V40" s="19">
        <f t="shared" si="5"/>
        <v>48918164.618948109</v>
      </c>
      <c r="W40" s="19">
        <f t="shared" si="6"/>
        <v>326121.09745965409</v>
      </c>
      <c r="X40" s="20">
        <v>12.2</v>
      </c>
      <c r="Y40" s="33">
        <v>9.65</v>
      </c>
    </row>
    <row r="41" spans="1:25" ht="14.25" customHeight="1" x14ac:dyDescent="0.25">
      <c r="A41" s="30" t="s">
        <v>16</v>
      </c>
      <c r="B41" s="4" t="s">
        <v>38</v>
      </c>
      <c r="C41" s="4" t="s">
        <v>33</v>
      </c>
      <c r="D41" s="4" t="s">
        <v>2</v>
      </c>
      <c r="E41" s="4" t="s">
        <v>81</v>
      </c>
      <c r="F41" s="62"/>
      <c r="G41" s="59"/>
      <c r="H41" s="18">
        <v>150</v>
      </c>
      <c r="I41" s="18">
        <v>30</v>
      </c>
      <c r="J41" s="18">
        <v>30</v>
      </c>
      <c r="K41" s="19">
        <v>8490000000</v>
      </c>
      <c r="L41" s="19">
        <v>42737.5</v>
      </c>
      <c r="M41" s="31">
        <v>7.7846083788706735E-2</v>
      </c>
      <c r="N41" s="50" t="s">
        <v>6</v>
      </c>
      <c r="O41" s="19">
        <v>2100539.5</v>
      </c>
      <c r="P41" s="19">
        <v>2069240.5</v>
      </c>
      <c r="Q41" s="19">
        <v>568852.5</v>
      </c>
      <c r="R41" s="32">
        <f t="shared" si="4"/>
        <v>0.27490883732461258</v>
      </c>
      <c r="S41" s="19">
        <v>3983.5</v>
      </c>
      <c r="T41" s="32">
        <v>0.7</v>
      </c>
      <c r="U41" s="20">
        <v>41</v>
      </c>
      <c r="V41" s="19">
        <f t="shared" si="5"/>
        <v>660123989.57505918</v>
      </c>
      <c r="W41" s="19">
        <f t="shared" si="6"/>
        <v>4400826.5971670607</v>
      </c>
      <c r="X41" s="20">
        <v>39.65</v>
      </c>
      <c r="Y41" s="33">
        <v>31.8</v>
      </c>
    </row>
    <row r="42" spans="1:25" ht="14.25" customHeight="1" x14ac:dyDescent="0.25">
      <c r="A42" s="30" t="s">
        <v>17</v>
      </c>
      <c r="B42" s="4" t="s">
        <v>39</v>
      </c>
      <c r="C42" s="4" t="s">
        <v>33</v>
      </c>
      <c r="D42" s="4" t="s">
        <v>2</v>
      </c>
      <c r="E42" s="4" t="s">
        <v>82</v>
      </c>
      <c r="F42" s="62"/>
      <c r="G42" s="59"/>
      <c r="H42" s="18">
        <v>150</v>
      </c>
      <c r="I42" s="18">
        <v>30</v>
      </c>
      <c r="J42" s="18">
        <v>30</v>
      </c>
      <c r="K42" s="19">
        <v>10140625000</v>
      </c>
      <c r="L42" s="19">
        <v>108275</v>
      </c>
      <c r="M42" s="31">
        <v>0.19722222222222224</v>
      </c>
      <c r="N42" s="50" t="s">
        <v>6</v>
      </c>
      <c r="O42" s="19">
        <v>1844448.5</v>
      </c>
      <c r="P42" s="19">
        <v>1814248</v>
      </c>
      <c r="Q42" s="19">
        <v>721547</v>
      </c>
      <c r="R42" s="32">
        <f t="shared" si="4"/>
        <v>0.39771133825144084</v>
      </c>
      <c r="S42" s="19">
        <v>3578</v>
      </c>
      <c r="T42" s="32">
        <v>0.4955</v>
      </c>
      <c r="U42" s="20">
        <v>41</v>
      </c>
      <c r="V42" s="19">
        <f t="shared" si="5"/>
        <v>806533446.85416806</v>
      </c>
      <c r="W42" s="19">
        <f t="shared" si="6"/>
        <v>5376889.6456944533</v>
      </c>
      <c r="X42" s="20">
        <v>49.7</v>
      </c>
      <c r="Y42" s="33">
        <v>45.85</v>
      </c>
    </row>
    <row r="43" spans="1:25" ht="14.25" customHeight="1" x14ac:dyDescent="0.25">
      <c r="A43" s="30" t="s">
        <v>18</v>
      </c>
      <c r="B43" s="4" t="s">
        <v>36</v>
      </c>
      <c r="C43" s="4" t="s">
        <v>33</v>
      </c>
      <c r="D43" s="4" t="s">
        <v>2</v>
      </c>
      <c r="E43" s="4" t="s">
        <v>74</v>
      </c>
      <c r="F43" s="62"/>
      <c r="G43" s="59"/>
      <c r="H43" s="18">
        <v>150</v>
      </c>
      <c r="I43" s="18">
        <v>30</v>
      </c>
      <c r="J43" s="18">
        <v>30</v>
      </c>
      <c r="K43" s="19">
        <v>93093750000</v>
      </c>
      <c r="L43" s="19">
        <v>393500</v>
      </c>
      <c r="M43" s="31">
        <v>0.71675774134790526</v>
      </c>
      <c r="N43" s="50" t="s">
        <v>6</v>
      </c>
      <c r="O43" s="19">
        <v>1775586</v>
      </c>
      <c r="P43" s="19">
        <v>1724234.5</v>
      </c>
      <c r="Q43" s="19">
        <v>1149498</v>
      </c>
      <c r="R43" s="32">
        <f t="shared" si="4"/>
        <v>0.66667149972930018</v>
      </c>
      <c r="S43" s="19">
        <v>9485</v>
      </c>
      <c r="T43" s="32">
        <v>0.82499999999999996</v>
      </c>
      <c r="U43" s="20">
        <v>42.9</v>
      </c>
      <c r="V43" s="19">
        <f t="shared" si="5"/>
        <v>21334056466.07655</v>
      </c>
      <c r="W43" s="19">
        <f t="shared" si="6"/>
        <v>142227043.10717699</v>
      </c>
      <c r="X43" s="20">
        <v>24.9</v>
      </c>
      <c r="Y43" s="33">
        <v>15.399999999999999</v>
      </c>
    </row>
    <row r="44" spans="1:25" ht="14.25" customHeight="1" x14ac:dyDescent="0.25">
      <c r="A44" s="30"/>
      <c r="B44" s="4" t="s">
        <v>40</v>
      </c>
      <c r="F44" s="62"/>
      <c r="G44" s="59"/>
      <c r="H44" s="18">
        <v>150</v>
      </c>
      <c r="I44" s="18">
        <v>30</v>
      </c>
      <c r="J44" s="18">
        <v>30</v>
      </c>
      <c r="K44" s="19">
        <v>63350000</v>
      </c>
      <c r="L44" s="19">
        <v>652875</v>
      </c>
      <c r="M44" s="31"/>
      <c r="N44" s="50" t="s">
        <v>3</v>
      </c>
      <c r="O44" s="19">
        <v>271694</v>
      </c>
      <c r="P44" s="19">
        <v>261858.5</v>
      </c>
      <c r="Q44" s="19">
        <v>5673</v>
      </c>
      <c r="R44" s="32">
        <f t="shared" si="4"/>
        <v>2.1664372170466111E-2</v>
      </c>
      <c r="S44" s="19">
        <v>77</v>
      </c>
      <c r="T44" s="32">
        <v>1.3995</v>
      </c>
      <c r="U44" s="20">
        <v>53.6</v>
      </c>
      <c r="V44" s="19">
        <f t="shared" si="5"/>
        <v>962325.70465302886</v>
      </c>
      <c r="W44" s="19">
        <f t="shared" si="6"/>
        <v>6415.5046976868589</v>
      </c>
      <c r="X44" s="20">
        <v>17.2</v>
      </c>
      <c r="Y44" s="33">
        <v>2.4</v>
      </c>
    </row>
    <row r="45" spans="1:25" ht="14.25" customHeight="1" thickBot="1" x14ac:dyDescent="0.3">
      <c r="A45" s="34"/>
      <c r="B45" s="35" t="s">
        <v>40</v>
      </c>
      <c r="C45" s="35"/>
      <c r="D45" s="35"/>
      <c r="E45" s="35"/>
      <c r="F45" s="63"/>
      <c r="G45" s="60"/>
      <c r="H45" s="36">
        <v>150</v>
      </c>
      <c r="I45" s="36">
        <v>30</v>
      </c>
      <c r="J45" s="36">
        <v>30</v>
      </c>
      <c r="K45" s="37">
        <v>57012500</v>
      </c>
      <c r="L45" s="37">
        <v>362374.99999999994</v>
      </c>
      <c r="M45" s="38"/>
      <c r="N45" s="51" t="s">
        <v>3</v>
      </c>
      <c r="O45" s="37">
        <v>239711.5</v>
      </c>
      <c r="P45" s="37">
        <v>233835.5</v>
      </c>
      <c r="Q45" s="37">
        <v>3431</v>
      </c>
      <c r="R45" s="39">
        <f t="shared" si="4"/>
        <v>1.4672707950674727E-2</v>
      </c>
      <c r="S45" s="37">
        <v>57</v>
      </c>
      <c r="T45" s="39">
        <v>1.6835</v>
      </c>
      <c r="U45" s="40">
        <v>51.900000000000006</v>
      </c>
      <c r="V45" s="37">
        <f t="shared" si="5"/>
        <v>703596.10928136529</v>
      </c>
      <c r="W45" s="37">
        <f t="shared" si="6"/>
        <v>4690.6407285424357</v>
      </c>
      <c r="X45" s="40">
        <v>0</v>
      </c>
      <c r="Y45" s="41">
        <v>0</v>
      </c>
    </row>
    <row r="46" spans="1:25" ht="14.25" customHeight="1" x14ac:dyDescent="0.25">
      <c r="A46" s="22" t="s">
        <v>7</v>
      </c>
      <c r="B46" s="23" t="s">
        <v>28</v>
      </c>
      <c r="C46" s="23" t="s">
        <v>27</v>
      </c>
      <c r="D46" s="23" t="s">
        <v>77</v>
      </c>
      <c r="E46" s="56" t="s">
        <v>67</v>
      </c>
      <c r="F46" s="61" t="s">
        <v>22</v>
      </c>
      <c r="G46" s="58" t="s">
        <v>24</v>
      </c>
      <c r="H46" s="24">
        <v>75</v>
      </c>
      <c r="I46" s="24">
        <v>30</v>
      </c>
      <c r="J46" s="24">
        <v>30</v>
      </c>
      <c r="K46" s="25">
        <v>8063750000</v>
      </c>
      <c r="L46" s="25">
        <v>618250</v>
      </c>
      <c r="M46" s="26">
        <v>1.0416942121780921</v>
      </c>
      <c r="N46" s="52" t="s">
        <v>4</v>
      </c>
      <c r="O46" s="25">
        <v>2465720</v>
      </c>
      <c r="P46" s="25">
        <v>2427273.5</v>
      </c>
      <c r="Q46" s="25">
        <v>365267</v>
      </c>
      <c r="R46" s="27">
        <f t="shared" si="4"/>
        <v>0.15048448392816055</v>
      </c>
      <c r="S46" s="25">
        <v>1540</v>
      </c>
      <c r="T46" s="27">
        <v>0.42199999999999999</v>
      </c>
      <c r="U46" s="28">
        <v>47.599999999999994</v>
      </c>
      <c r="V46" s="25">
        <f t="shared" si="5"/>
        <v>239729219.05163604</v>
      </c>
      <c r="W46" s="25">
        <f t="shared" si="6"/>
        <v>3196389.5873551471</v>
      </c>
      <c r="X46" s="28">
        <v>46.8</v>
      </c>
      <c r="Y46" s="29">
        <v>35.6</v>
      </c>
    </row>
    <row r="47" spans="1:25" ht="14.25" customHeight="1" x14ac:dyDescent="0.25">
      <c r="A47" s="30" t="s">
        <v>8</v>
      </c>
      <c r="B47" s="4" t="s">
        <v>78</v>
      </c>
      <c r="C47" s="4" t="s">
        <v>29</v>
      </c>
      <c r="D47" s="4" t="s">
        <v>75</v>
      </c>
      <c r="E47" s="57" t="s">
        <v>79</v>
      </c>
      <c r="F47" s="62"/>
      <c r="G47" s="59"/>
      <c r="H47" s="18">
        <v>75</v>
      </c>
      <c r="I47" s="18">
        <v>30</v>
      </c>
      <c r="J47" s="18">
        <v>30</v>
      </c>
      <c r="K47" s="19">
        <v>3885625000</v>
      </c>
      <c r="L47" s="19">
        <v>439000</v>
      </c>
      <c r="M47" s="31">
        <v>0.73967449922552753</v>
      </c>
      <c r="N47" s="53" t="s">
        <v>5</v>
      </c>
      <c r="O47" s="19">
        <v>2664227</v>
      </c>
      <c r="P47" s="19">
        <v>2604361.5</v>
      </c>
      <c r="Q47" s="19">
        <v>1004482.5</v>
      </c>
      <c r="R47" s="32">
        <f t="shared" si="4"/>
        <v>0.38569242403560333</v>
      </c>
      <c r="S47" s="19">
        <v>590747.5</v>
      </c>
      <c r="T47" s="32">
        <v>58.804500000000004</v>
      </c>
      <c r="U47" s="20">
        <v>58.45</v>
      </c>
      <c r="V47" s="19">
        <f t="shared" si="5"/>
        <v>50358880544.519814</v>
      </c>
      <c r="W47" s="19">
        <f t="shared" si="6"/>
        <v>671451740.59359753</v>
      </c>
      <c r="X47" s="20">
        <v>18.3</v>
      </c>
      <c r="Y47" s="33">
        <v>11.649999999999999</v>
      </c>
    </row>
    <row r="48" spans="1:25" ht="14.25" customHeight="1" x14ac:dyDescent="0.25">
      <c r="A48" s="30" t="s">
        <v>9</v>
      </c>
      <c r="B48" s="4" t="s">
        <v>34</v>
      </c>
      <c r="C48" s="4" t="s">
        <v>30</v>
      </c>
      <c r="D48" s="4" t="s">
        <v>76</v>
      </c>
      <c r="E48" s="4" t="s">
        <v>68</v>
      </c>
      <c r="F48" s="62"/>
      <c r="G48" s="59"/>
      <c r="H48" s="18">
        <v>75</v>
      </c>
      <c r="I48" s="18">
        <v>30</v>
      </c>
      <c r="J48" s="18">
        <v>30</v>
      </c>
      <c r="K48" s="19">
        <v>8258750000</v>
      </c>
      <c r="L48" s="19">
        <v>571375</v>
      </c>
      <c r="M48" s="31">
        <v>0.96271416171978541</v>
      </c>
      <c r="N48" s="53" t="s">
        <v>6</v>
      </c>
      <c r="O48" s="19">
        <v>2232364</v>
      </c>
      <c r="P48" s="19">
        <v>2181138.5</v>
      </c>
      <c r="Q48" s="19">
        <v>739050.5</v>
      </c>
      <c r="R48" s="32">
        <f t="shared" si="4"/>
        <v>0.33883703396185066</v>
      </c>
      <c r="S48" s="19">
        <v>84207.5</v>
      </c>
      <c r="T48" s="32">
        <v>11.3965</v>
      </c>
      <c r="U48" s="20">
        <v>49.25</v>
      </c>
      <c r="V48" s="19">
        <f t="shared" si="5"/>
        <v>15342859862.137739</v>
      </c>
      <c r="W48" s="19">
        <f t="shared" si="6"/>
        <v>204571464.82850319</v>
      </c>
      <c r="X48" s="20">
        <v>36.700000000000003</v>
      </c>
      <c r="Y48" s="33">
        <v>30.35</v>
      </c>
    </row>
    <row r="49" spans="1:25" ht="14.25" customHeight="1" x14ac:dyDescent="0.25">
      <c r="A49" s="30" t="s">
        <v>10</v>
      </c>
      <c r="B49" s="4" t="s">
        <v>35</v>
      </c>
      <c r="C49" s="4" t="s">
        <v>27</v>
      </c>
      <c r="D49" s="4" t="s">
        <v>77</v>
      </c>
      <c r="E49" s="4" t="s">
        <v>69</v>
      </c>
      <c r="F49" s="62"/>
      <c r="G49" s="59"/>
      <c r="H49" s="18">
        <v>75</v>
      </c>
      <c r="I49" s="18">
        <v>30</v>
      </c>
      <c r="J49" s="18">
        <v>30</v>
      </c>
      <c r="K49" s="19">
        <v>3646875000</v>
      </c>
      <c r="L49" s="19">
        <v>150950</v>
      </c>
      <c r="M49" s="31">
        <v>0.27495446265938073</v>
      </c>
      <c r="N49" s="53" t="s">
        <v>4</v>
      </c>
      <c r="O49" s="19">
        <v>1869000.5</v>
      </c>
      <c r="P49" s="19">
        <v>1836236.5</v>
      </c>
      <c r="Q49" s="19">
        <v>317691.5</v>
      </c>
      <c r="R49" s="32">
        <f t="shared" si="4"/>
        <v>0.17301229988620748</v>
      </c>
      <c r="S49" s="19">
        <v>22958.5</v>
      </c>
      <c r="T49" s="32">
        <v>7.2249999999999996</v>
      </c>
      <c r="U49" s="20">
        <v>54.7</v>
      </c>
      <c r="V49" s="19">
        <f t="shared" si="5"/>
        <v>2450429975.2227197</v>
      </c>
      <c r="W49" s="19">
        <f t="shared" si="6"/>
        <v>32672399.669636261</v>
      </c>
      <c r="X49" s="20">
        <v>37.349999999999994</v>
      </c>
      <c r="Y49" s="33">
        <v>23.950000000000003</v>
      </c>
    </row>
    <row r="50" spans="1:25" ht="14.25" customHeight="1" x14ac:dyDescent="0.25">
      <c r="A50" s="30" t="s">
        <v>11</v>
      </c>
      <c r="B50" s="4" t="s">
        <v>36</v>
      </c>
      <c r="C50" s="4" t="s">
        <v>31</v>
      </c>
      <c r="D50" s="4" t="s">
        <v>77</v>
      </c>
      <c r="E50" s="4" t="s">
        <v>70</v>
      </c>
      <c r="F50" s="62"/>
      <c r="G50" s="59"/>
      <c r="H50" s="18">
        <v>75</v>
      </c>
      <c r="I50" s="18">
        <v>30</v>
      </c>
      <c r="J50" s="18">
        <v>30</v>
      </c>
      <c r="K50" s="19">
        <v>28531250000</v>
      </c>
      <c r="L50" s="19">
        <v>297125</v>
      </c>
      <c r="M50" s="31">
        <v>0.54121129326047357</v>
      </c>
      <c r="N50" s="53" t="s">
        <v>19</v>
      </c>
      <c r="O50" s="19">
        <v>2493030</v>
      </c>
      <c r="P50" s="19">
        <v>2456493.5</v>
      </c>
      <c r="Q50" s="19">
        <v>393009</v>
      </c>
      <c r="R50" s="32">
        <f t="shared" si="4"/>
        <v>0.15998780375360244</v>
      </c>
      <c r="S50" s="19">
        <v>12760</v>
      </c>
      <c r="T50" s="32">
        <v>3.2534999999999998</v>
      </c>
      <c r="U50" s="20">
        <v>47.55</v>
      </c>
      <c r="V50" s="19">
        <f t="shared" si="5"/>
        <v>6943756618.4522448</v>
      </c>
      <c r="W50" s="19">
        <f t="shared" si="6"/>
        <v>92583421.579363257</v>
      </c>
      <c r="X50" s="20">
        <v>47.1</v>
      </c>
      <c r="Y50" s="33">
        <v>33.450000000000003</v>
      </c>
    </row>
    <row r="51" spans="1:25" ht="14.25" customHeight="1" x14ac:dyDescent="0.25">
      <c r="A51" s="30" t="s">
        <v>12</v>
      </c>
      <c r="B51" s="4" t="s">
        <v>36</v>
      </c>
      <c r="C51" s="4" t="s">
        <v>32</v>
      </c>
      <c r="D51" s="4" t="s">
        <v>25</v>
      </c>
      <c r="E51" s="4" t="s">
        <v>71</v>
      </c>
      <c r="F51" s="62"/>
      <c r="G51" s="59"/>
      <c r="H51" s="18">
        <v>75</v>
      </c>
      <c r="I51" s="18">
        <v>30</v>
      </c>
      <c r="J51" s="18">
        <v>30</v>
      </c>
      <c r="K51" s="19">
        <v>5366875000</v>
      </c>
      <c r="L51" s="19">
        <v>86600</v>
      </c>
      <c r="M51" s="31">
        <v>0.15774134790528233</v>
      </c>
      <c r="N51" s="53" t="s">
        <v>4</v>
      </c>
      <c r="O51" s="19">
        <v>2195260</v>
      </c>
      <c r="P51" s="19">
        <v>2159658.5</v>
      </c>
      <c r="Q51" s="19">
        <v>686143</v>
      </c>
      <c r="R51" s="32">
        <f t="shared" si="4"/>
        <v>0.31770902668176471</v>
      </c>
      <c r="S51" s="19">
        <v>139523.5</v>
      </c>
      <c r="T51" s="32">
        <v>20.337</v>
      </c>
      <c r="U51" s="20">
        <v>55.349999999999994</v>
      </c>
      <c r="V51" s="19">
        <f t="shared" si="5"/>
        <v>18879935377.977722</v>
      </c>
      <c r="W51" s="19">
        <f t="shared" si="6"/>
        <v>251732471.70636964</v>
      </c>
      <c r="X51" s="20">
        <v>32.9</v>
      </c>
      <c r="Y51" s="33">
        <v>18.850000000000001</v>
      </c>
    </row>
    <row r="52" spans="1:25" ht="14.25" customHeight="1" x14ac:dyDescent="0.25">
      <c r="A52" s="30" t="s">
        <v>13</v>
      </c>
      <c r="B52" s="4" t="s">
        <v>37</v>
      </c>
      <c r="C52" s="4" t="s">
        <v>33</v>
      </c>
      <c r="D52" s="4" t="s">
        <v>2</v>
      </c>
      <c r="E52" s="4" t="s">
        <v>80</v>
      </c>
      <c r="F52" s="62"/>
      <c r="G52" s="59"/>
      <c r="H52" s="18">
        <v>75</v>
      </c>
      <c r="I52" s="18">
        <v>30</v>
      </c>
      <c r="J52" s="18">
        <v>30</v>
      </c>
      <c r="K52" s="19">
        <v>81300000000</v>
      </c>
      <c r="L52" s="19">
        <v>173587.5</v>
      </c>
      <c r="M52" s="31">
        <v>0.29247892285720106</v>
      </c>
      <c r="N52" s="50" t="s">
        <v>6</v>
      </c>
      <c r="O52" s="19">
        <v>2555913.5</v>
      </c>
      <c r="P52" s="19">
        <v>2524325.5</v>
      </c>
      <c r="Q52" s="19">
        <v>434142</v>
      </c>
      <c r="R52" s="32">
        <f t="shared" si="4"/>
        <v>0.17198336743815329</v>
      </c>
      <c r="S52" s="19">
        <v>8509</v>
      </c>
      <c r="T52" s="32">
        <v>1.9629999999999999</v>
      </c>
      <c r="U52" s="20">
        <v>41.95</v>
      </c>
      <c r="V52" s="19">
        <f t="shared" si="5"/>
        <v>11354156670.403753</v>
      </c>
      <c r="W52" s="19">
        <f t="shared" si="6"/>
        <v>151388755.60538337</v>
      </c>
      <c r="X52" s="20">
        <v>35.549999999999997</v>
      </c>
      <c r="Y52" s="33">
        <v>17.549999999999997</v>
      </c>
    </row>
    <row r="53" spans="1:25" ht="14.25" customHeight="1" x14ac:dyDescent="0.25">
      <c r="A53" s="30" t="s">
        <v>14</v>
      </c>
      <c r="B53" s="4" t="s">
        <v>36</v>
      </c>
      <c r="C53" s="4" t="s">
        <v>33</v>
      </c>
      <c r="D53" s="4" t="s">
        <v>2</v>
      </c>
      <c r="E53" s="4" t="s">
        <v>72</v>
      </c>
      <c r="F53" s="62"/>
      <c r="G53" s="59"/>
      <c r="H53" s="18">
        <v>75</v>
      </c>
      <c r="I53" s="18">
        <v>30</v>
      </c>
      <c r="J53" s="18">
        <v>30</v>
      </c>
      <c r="K53" s="19">
        <v>39762500000</v>
      </c>
      <c r="L53" s="19">
        <v>200725</v>
      </c>
      <c r="M53" s="31">
        <v>0.33820310673586335</v>
      </c>
      <c r="N53" s="50" t="s">
        <v>6</v>
      </c>
      <c r="O53" s="19">
        <v>2821976.5</v>
      </c>
      <c r="P53" s="19">
        <v>2787883</v>
      </c>
      <c r="Q53" s="19">
        <v>467181.5</v>
      </c>
      <c r="R53" s="32">
        <f t="shared" si="4"/>
        <v>0.16757571964103229</v>
      </c>
      <c r="S53" s="19">
        <v>5667.5</v>
      </c>
      <c r="T53" s="32">
        <v>1.216</v>
      </c>
      <c r="U53" s="20">
        <v>40.9</v>
      </c>
      <c r="V53" s="19">
        <f t="shared" si="5"/>
        <v>3266142479.1719556</v>
      </c>
      <c r="W53" s="19">
        <f t="shared" si="6"/>
        <v>43548566.388959408</v>
      </c>
      <c r="X53" s="20">
        <v>31.3</v>
      </c>
      <c r="Y53" s="33">
        <v>19.55</v>
      </c>
    </row>
    <row r="54" spans="1:25" ht="14.25" customHeight="1" x14ac:dyDescent="0.25">
      <c r="A54" s="30" t="s">
        <v>15</v>
      </c>
      <c r="B54" s="4" t="s">
        <v>28</v>
      </c>
      <c r="C54" s="4" t="s">
        <v>33</v>
      </c>
      <c r="D54" s="4" t="s">
        <v>2</v>
      </c>
      <c r="E54" s="4" t="s">
        <v>73</v>
      </c>
      <c r="F54" s="62"/>
      <c r="G54" s="59"/>
      <c r="H54" s="18">
        <v>75</v>
      </c>
      <c r="I54" s="18">
        <v>30</v>
      </c>
      <c r="J54" s="18">
        <v>30</v>
      </c>
      <c r="K54" s="19">
        <v>4571250000</v>
      </c>
      <c r="L54" s="19">
        <v>509750</v>
      </c>
      <c r="M54" s="31">
        <v>0.85888172205059832</v>
      </c>
      <c r="N54" s="50" t="s">
        <v>6</v>
      </c>
      <c r="O54" s="19">
        <v>2791408.5</v>
      </c>
      <c r="P54" s="19">
        <v>2748205.5</v>
      </c>
      <c r="Q54" s="19">
        <v>482692.5</v>
      </c>
      <c r="R54" s="32">
        <f t="shared" si="4"/>
        <v>0.1756391579887312</v>
      </c>
      <c r="S54" s="19">
        <v>405</v>
      </c>
      <c r="T54" s="32">
        <v>8.4000000000000005E-2</v>
      </c>
      <c r="U54" s="20">
        <v>41.4</v>
      </c>
      <c r="V54" s="19">
        <f t="shared" si="5"/>
        <v>27457876.104482733</v>
      </c>
      <c r="W54" s="19">
        <f t="shared" si="6"/>
        <v>366105.01472643646</v>
      </c>
      <c r="X54" s="20">
        <v>9.0500000000000007</v>
      </c>
      <c r="Y54" s="33">
        <v>18.7</v>
      </c>
    </row>
    <row r="55" spans="1:25" ht="14.25" customHeight="1" x14ac:dyDescent="0.25">
      <c r="A55" s="30" t="s">
        <v>16</v>
      </c>
      <c r="B55" s="4" t="s">
        <v>38</v>
      </c>
      <c r="C55" s="4" t="s">
        <v>33</v>
      </c>
      <c r="D55" s="4" t="s">
        <v>2</v>
      </c>
      <c r="E55" s="4" t="s">
        <v>81</v>
      </c>
      <c r="F55" s="62"/>
      <c r="G55" s="59"/>
      <c r="H55" s="18">
        <v>75</v>
      </c>
      <c r="I55" s="18">
        <v>30</v>
      </c>
      <c r="J55" s="18">
        <v>30</v>
      </c>
      <c r="K55" s="19">
        <v>13605000000</v>
      </c>
      <c r="L55" s="19">
        <v>86462.499999999985</v>
      </c>
      <c r="M55" s="31">
        <v>0.15749089253187609</v>
      </c>
      <c r="N55" s="50" t="s">
        <v>6</v>
      </c>
      <c r="O55" s="19">
        <v>2423055</v>
      </c>
      <c r="P55" s="19">
        <v>2388916</v>
      </c>
      <c r="Q55" s="19">
        <v>211962</v>
      </c>
      <c r="R55" s="32">
        <f t="shared" si="4"/>
        <v>8.8727272118400147E-2</v>
      </c>
      <c r="S55" s="19">
        <v>1499.5</v>
      </c>
      <c r="T55" s="32">
        <v>0.70649999999999991</v>
      </c>
      <c r="U55" s="20">
        <v>41.3</v>
      </c>
      <c r="V55" s="19">
        <f t="shared" si="5"/>
        <v>347721701.22015393</v>
      </c>
      <c r="W55" s="19">
        <f t="shared" si="6"/>
        <v>4636289.349602052</v>
      </c>
      <c r="X55" s="20">
        <v>37.099999999999994</v>
      </c>
      <c r="Y55" s="33">
        <v>32.150000000000006</v>
      </c>
    </row>
    <row r="56" spans="1:25" ht="14.25" customHeight="1" x14ac:dyDescent="0.25">
      <c r="A56" s="30" t="s">
        <v>17</v>
      </c>
      <c r="B56" s="4" t="s">
        <v>39</v>
      </c>
      <c r="C56" s="4" t="s">
        <v>33</v>
      </c>
      <c r="D56" s="4" t="s">
        <v>2</v>
      </c>
      <c r="E56" s="4" t="s">
        <v>82</v>
      </c>
      <c r="F56" s="62"/>
      <c r="G56" s="59"/>
      <c r="H56" s="18">
        <v>75</v>
      </c>
      <c r="I56" s="18">
        <v>30</v>
      </c>
      <c r="J56" s="18">
        <v>30</v>
      </c>
      <c r="K56" s="19">
        <v>4793750000</v>
      </c>
      <c r="L56" s="19">
        <v>45050</v>
      </c>
      <c r="M56" s="31">
        <v>8.2058287795992724E-2</v>
      </c>
      <c r="N56" s="50" t="s">
        <v>6</v>
      </c>
      <c r="O56" s="19">
        <v>2325877</v>
      </c>
      <c r="P56" s="19">
        <v>2287781.5</v>
      </c>
      <c r="Q56" s="19">
        <v>268857.5</v>
      </c>
      <c r="R56" s="32">
        <f t="shared" si="4"/>
        <v>0.11751887144816933</v>
      </c>
      <c r="S56" s="19">
        <v>1220.5</v>
      </c>
      <c r="T56" s="32">
        <v>0.45099999999999996</v>
      </c>
      <c r="U56" s="20">
        <v>40.4</v>
      </c>
      <c r="V56" s="19">
        <f t="shared" si="5"/>
        <v>101626691.24377599</v>
      </c>
      <c r="W56" s="19">
        <f t="shared" si="6"/>
        <v>1355022.5499170132</v>
      </c>
      <c r="X56" s="20">
        <v>43.75</v>
      </c>
      <c r="Y56" s="33">
        <v>28.25</v>
      </c>
    </row>
    <row r="57" spans="1:25" ht="14.25" customHeight="1" x14ac:dyDescent="0.25">
      <c r="A57" s="30" t="s">
        <v>18</v>
      </c>
      <c r="B57" s="4" t="s">
        <v>36</v>
      </c>
      <c r="C57" s="4" t="s">
        <v>33</v>
      </c>
      <c r="D57" s="4" t="s">
        <v>2</v>
      </c>
      <c r="E57" s="4" t="s">
        <v>74</v>
      </c>
      <c r="F57" s="62"/>
      <c r="G57" s="59"/>
      <c r="H57" s="18">
        <v>75</v>
      </c>
      <c r="I57" s="18">
        <v>30</v>
      </c>
      <c r="J57" s="18">
        <v>30</v>
      </c>
      <c r="K57" s="19">
        <v>41650000000</v>
      </c>
      <c r="L57" s="19">
        <v>180450</v>
      </c>
      <c r="M57" s="31">
        <v>0.32868852459016396</v>
      </c>
      <c r="N57" s="50" t="s">
        <v>6</v>
      </c>
      <c r="O57" s="19">
        <v>2308759.5</v>
      </c>
      <c r="P57" s="19">
        <v>2269343</v>
      </c>
      <c r="Q57" s="19">
        <v>632881.5</v>
      </c>
      <c r="R57" s="32">
        <f t="shared" si="4"/>
        <v>0.27888313930507641</v>
      </c>
      <c r="S57" s="19">
        <v>7628.5</v>
      </c>
      <c r="T57" s="32">
        <v>1.2065000000000001</v>
      </c>
      <c r="U57" s="20">
        <v>41.4</v>
      </c>
      <c r="V57" s="19">
        <f t="shared" si="5"/>
        <v>5697388071.3863869</v>
      </c>
      <c r="W57" s="19">
        <f t="shared" si="6"/>
        <v>75965174.285151824</v>
      </c>
      <c r="X57" s="20">
        <v>25</v>
      </c>
      <c r="Y57" s="33">
        <v>12.600000000000001</v>
      </c>
    </row>
    <row r="58" spans="1:25" ht="14.25" customHeight="1" x14ac:dyDescent="0.25">
      <c r="A58" s="30"/>
      <c r="B58" s="4" t="s">
        <v>40</v>
      </c>
      <c r="F58" s="62"/>
      <c r="G58" s="59"/>
      <c r="H58" s="18">
        <v>75</v>
      </c>
      <c r="I58" s="18">
        <v>30</v>
      </c>
      <c r="J58" s="18">
        <v>30</v>
      </c>
      <c r="K58" s="19">
        <v>57700000</v>
      </c>
      <c r="L58" s="19">
        <v>230000</v>
      </c>
      <c r="M58" s="42"/>
      <c r="N58" s="50" t="s">
        <v>3</v>
      </c>
      <c r="O58" s="19">
        <v>255996</v>
      </c>
      <c r="P58" s="19">
        <v>245809.5</v>
      </c>
      <c r="Q58" s="19">
        <v>3712.5</v>
      </c>
      <c r="R58" s="32">
        <f t="shared" si="4"/>
        <v>1.5103159153734905E-2</v>
      </c>
      <c r="S58" s="19">
        <v>35</v>
      </c>
      <c r="T58" s="32">
        <v>0.99249999999999994</v>
      </c>
      <c r="U58" s="20">
        <v>46.55</v>
      </c>
      <c r="V58" s="19">
        <f t="shared" si="5"/>
        <v>367223.41364708822</v>
      </c>
      <c r="W58" s="19">
        <f t="shared" si="6"/>
        <v>4896.3121819611761</v>
      </c>
      <c r="X58" s="20">
        <v>16.7</v>
      </c>
      <c r="Y58" s="33">
        <v>10</v>
      </c>
    </row>
    <row r="59" spans="1:25" ht="14.25" customHeight="1" thickBot="1" x14ac:dyDescent="0.3">
      <c r="A59" s="34"/>
      <c r="B59" s="35" t="s">
        <v>40</v>
      </c>
      <c r="C59" s="35"/>
      <c r="D59" s="35"/>
      <c r="E59" s="35"/>
      <c r="F59" s="63"/>
      <c r="G59" s="60"/>
      <c r="H59" s="36">
        <v>75</v>
      </c>
      <c r="I59" s="36">
        <v>30</v>
      </c>
      <c r="J59" s="36">
        <v>30</v>
      </c>
      <c r="K59" s="37">
        <v>60581250</v>
      </c>
      <c r="L59" s="37">
        <v>397375</v>
      </c>
      <c r="M59" s="43"/>
      <c r="N59" s="51" t="s">
        <v>3</v>
      </c>
      <c r="O59" s="37">
        <v>1854227.5</v>
      </c>
      <c r="P59" s="37">
        <v>1816626</v>
      </c>
      <c r="Q59" s="37">
        <v>275751</v>
      </c>
      <c r="R59" s="39">
        <f t="shared" si="4"/>
        <v>0.15179293921808892</v>
      </c>
      <c r="S59" s="37">
        <v>1049</v>
      </c>
      <c r="T59" s="39">
        <v>0.84399999999999997</v>
      </c>
      <c r="U59" s="40">
        <v>47.7</v>
      </c>
      <c r="V59" s="37">
        <f t="shared" si="5"/>
        <v>1634816.7528660856</v>
      </c>
      <c r="W59" s="37">
        <f t="shared" si="6"/>
        <v>21797.556704881143</v>
      </c>
      <c r="X59" s="40">
        <v>10</v>
      </c>
      <c r="Y59" s="41">
        <v>5.6</v>
      </c>
    </row>
    <row r="60" spans="1:25" x14ac:dyDescent="0.25">
      <c r="A60" s="22"/>
      <c r="B60" s="23" t="s">
        <v>42</v>
      </c>
      <c r="C60" s="23"/>
      <c r="D60" s="23"/>
      <c r="E60" s="23"/>
      <c r="F60" s="44"/>
      <c r="G60" s="23"/>
      <c r="H60" s="24"/>
      <c r="I60" s="24"/>
      <c r="J60" s="24"/>
      <c r="K60" s="25">
        <v>58500000</v>
      </c>
      <c r="L60" s="25">
        <v>632625</v>
      </c>
      <c r="M60" s="45"/>
      <c r="N60" s="49" t="s">
        <v>3</v>
      </c>
      <c r="O60" s="25">
        <v>290844</v>
      </c>
      <c r="P60" s="25">
        <v>279998</v>
      </c>
      <c r="Q60" s="25">
        <v>3778</v>
      </c>
      <c r="R60" s="27">
        <f t="shared" si="4"/>
        <v>1.3492953521096579E-2</v>
      </c>
      <c r="S60" s="25">
        <v>20</v>
      </c>
      <c r="T60" s="27">
        <v>0.52900000000000003</v>
      </c>
      <c r="U60" s="28">
        <v>55.4</v>
      </c>
      <c r="V60" s="25">
        <f t="shared" ref="V60:V69" si="7">S60/O60*K60*U60</f>
        <v>222861.74031439537</v>
      </c>
      <c r="W60" s="24"/>
      <c r="X60" s="28">
        <v>0</v>
      </c>
      <c r="Y60" s="29">
        <v>0</v>
      </c>
    </row>
    <row r="61" spans="1:25" x14ac:dyDescent="0.25">
      <c r="A61" s="30"/>
      <c r="B61" s="4" t="s">
        <v>42</v>
      </c>
      <c r="F61" s="46"/>
      <c r="H61" s="18"/>
      <c r="I61" s="18"/>
      <c r="J61" s="18"/>
      <c r="K61" s="19">
        <v>62387500</v>
      </c>
      <c r="L61" s="19">
        <v>698499.99999999988</v>
      </c>
      <c r="M61" s="42"/>
      <c r="N61" s="50" t="s">
        <v>3</v>
      </c>
      <c r="O61" s="19">
        <v>239556</v>
      </c>
      <c r="P61" s="19">
        <v>229383</v>
      </c>
      <c r="Q61" s="19">
        <v>3042</v>
      </c>
      <c r="R61" s="32">
        <f t="shared" si="4"/>
        <v>1.3261662808490603E-2</v>
      </c>
      <c r="S61" s="19">
        <v>5</v>
      </c>
      <c r="T61" s="32">
        <v>0.16400000000000001</v>
      </c>
      <c r="U61" s="20">
        <v>48.4</v>
      </c>
      <c r="V61" s="19">
        <f t="shared" si="7"/>
        <v>63023.990215231512</v>
      </c>
      <c r="W61" s="18"/>
      <c r="X61" s="20">
        <v>0</v>
      </c>
      <c r="Y61" s="33">
        <v>0</v>
      </c>
    </row>
    <row r="62" spans="1:25" x14ac:dyDescent="0.25">
      <c r="A62" s="30"/>
      <c r="B62" s="4" t="s">
        <v>42</v>
      </c>
      <c r="F62" s="46"/>
      <c r="H62" s="18"/>
      <c r="I62" s="18"/>
      <c r="J62" s="18"/>
      <c r="K62" s="19">
        <v>58637500</v>
      </c>
      <c r="L62" s="19">
        <v>507250</v>
      </c>
      <c r="M62" s="42"/>
      <c r="N62" s="50" t="s">
        <v>3</v>
      </c>
      <c r="O62" s="19">
        <v>315915</v>
      </c>
      <c r="P62" s="19">
        <v>303206</v>
      </c>
      <c r="Q62" s="19">
        <v>2956</v>
      </c>
      <c r="R62" s="32">
        <f t="shared" si="4"/>
        <v>9.7491474443117884E-3</v>
      </c>
      <c r="S62" s="19">
        <v>18</v>
      </c>
      <c r="T62" s="32">
        <v>0.60899999999999999</v>
      </c>
      <c r="U62" s="20">
        <v>47.8</v>
      </c>
      <c r="V62" s="19">
        <f t="shared" si="7"/>
        <v>159700.25164996914</v>
      </c>
      <c r="W62" s="18"/>
      <c r="X62" s="20">
        <v>0</v>
      </c>
      <c r="Y62" s="33">
        <v>0</v>
      </c>
    </row>
    <row r="63" spans="1:25" x14ac:dyDescent="0.25">
      <c r="A63" s="30"/>
      <c r="B63" s="4" t="s">
        <v>42</v>
      </c>
      <c r="F63" s="46"/>
      <c r="H63" s="18"/>
      <c r="I63" s="18"/>
      <c r="J63" s="18"/>
      <c r="K63" s="19">
        <v>65562500</v>
      </c>
      <c r="L63" s="19">
        <v>658000</v>
      </c>
      <c r="M63" s="42"/>
      <c r="N63" s="50" t="s">
        <v>3</v>
      </c>
      <c r="O63" s="19">
        <v>384921</v>
      </c>
      <c r="P63" s="19">
        <v>368512</v>
      </c>
      <c r="Q63" s="19">
        <v>3276</v>
      </c>
      <c r="R63" s="32">
        <f t="shared" si="4"/>
        <v>8.8898054880166728E-3</v>
      </c>
      <c r="S63" s="19">
        <v>19</v>
      </c>
      <c r="T63" s="32">
        <v>0.57999999999999996</v>
      </c>
      <c r="U63" s="20">
        <v>46.4</v>
      </c>
      <c r="V63" s="19">
        <f t="shared" si="7"/>
        <v>150160.42252825905</v>
      </c>
      <c r="W63" s="18"/>
      <c r="X63" s="20">
        <v>0</v>
      </c>
      <c r="Y63" s="33">
        <v>0</v>
      </c>
    </row>
    <row r="64" spans="1:25" x14ac:dyDescent="0.25">
      <c r="A64" s="30"/>
      <c r="B64" s="4" t="s">
        <v>42</v>
      </c>
      <c r="F64" s="46"/>
      <c r="H64" s="18"/>
      <c r="I64" s="18"/>
      <c r="J64" s="18"/>
      <c r="K64" s="19">
        <v>63562500</v>
      </c>
      <c r="L64" s="19">
        <v>566750</v>
      </c>
      <c r="M64" s="42"/>
      <c r="N64" s="50" t="s">
        <v>3</v>
      </c>
      <c r="O64" s="19">
        <v>272716</v>
      </c>
      <c r="P64" s="19">
        <v>261283</v>
      </c>
      <c r="Q64" s="19">
        <v>2233</v>
      </c>
      <c r="R64" s="32">
        <f t="shared" si="4"/>
        <v>8.5462888898244424E-3</v>
      </c>
      <c r="S64" s="19">
        <v>25</v>
      </c>
      <c r="T64" s="32">
        <v>1.1200000000000001</v>
      </c>
      <c r="U64" s="20">
        <v>48.2</v>
      </c>
      <c r="V64" s="19">
        <f t="shared" si="7"/>
        <v>280851.92104606994</v>
      </c>
      <c r="W64" s="18"/>
      <c r="X64" s="20">
        <v>0</v>
      </c>
      <c r="Y64" s="33">
        <v>0</v>
      </c>
    </row>
    <row r="65" spans="1:25" ht="14.25" customHeight="1" x14ac:dyDescent="0.25">
      <c r="A65" s="30"/>
      <c r="B65" s="4" t="s">
        <v>42</v>
      </c>
      <c r="F65" s="46"/>
      <c r="H65" s="18"/>
      <c r="I65" s="18"/>
      <c r="J65" s="18"/>
      <c r="K65" s="19">
        <v>75362500</v>
      </c>
      <c r="L65" s="19">
        <v>741250</v>
      </c>
      <c r="M65" s="42"/>
      <c r="N65" s="50" t="s">
        <v>3</v>
      </c>
      <c r="O65" s="19">
        <v>342280</v>
      </c>
      <c r="P65" s="19">
        <v>329246</v>
      </c>
      <c r="Q65" s="19">
        <v>18116</v>
      </c>
      <c r="R65" s="32">
        <f t="shared" si="4"/>
        <v>5.5022688202742025E-2</v>
      </c>
      <c r="S65" s="19">
        <v>251</v>
      </c>
      <c r="T65" s="32">
        <v>1.3859999999999999</v>
      </c>
      <c r="U65" s="20">
        <v>53.6</v>
      </c>
      <c r="V65" s="19">
        <f t="shared" si="7"/>
        <v>2962185.7251373143</v>
      </c>
      <c r="W65" s="18"/>
      <c r="X65" s="20">
        <v>4.3</v>
      </c>
      <c r="Y65" s="33">
        <v>0</v>
      </c>
    </row>
    <row r="66" spans="1:25" x14ac:dyDescent="0.25">
      <c r="A66" s="30"/>
      <c r="B66" s="4" t="s">
        <v>42</v>
      </c>
      <c r="F66" s="46"/>
      <c r="H66" s="18"/>
      <c r="I66" s="18"/>
      <c r="J66" s="18"/>
      <c r="K66" s="19">
        <v>58912500</v>
      </c>
      <c r="L66" s="19">
        <v>519500</v>
      </c>
      <c r="M66" s="42"/>
      <c r="N66" s="50" t="s">
        <v>3</v>
      </c>
      <c r="O66" s="19">
        <v>278274</v>
      </c>
      <c r="P66" s="19">
        <v>271401</v>
      </c>
      <c r="Q66" s="19">
        <v>2742</v>
      </c>
      <c r="R66" s="32">
        <f t="shared" si="4"/>
        <v>1.0103131528623696E-2</v>
      </c>
      <c r="S66" s="19">
        <v>46</v>
      </c>
      <c r="T66" s="32">
        <v>1.6779999999999999</v>
      </c>
      <c r="U66" s="20">
        <v>50.9</v>
      </c>
      <c r="V66" s="19">
        <f t="shared" si="7"/>
        <v>495690.31781625294</v>
      </c>
      <c r="W66" s="18"/>
      <c r="X66" s="20">
        <v>0</v>
      </c>
      <c r="Y66" s="33">
        <v>0</v>
      </c>
    </row>
    <row r="67" spans="1:25" x14ac:dyDescent="0.25">
      <c r="A67" s="30"/>
      <c r="B67" s="4" t="s">
        <v>42</v>
      </c>
      <c r="F67" s="46"/>
      <c r="H67" s="18"/>
      <c r="I67" s="18"/>
      <c r="J67" s="18"/>
      <c r="K67" s="19">
        <v>66662500</v>
      </c>
      <c r="L67" s="19">
        <v>492000</v>
      </c>
      <c r="M67" s="42"/>
      <c r="N67" s="50" t="s">
        <v>3</v>
      </c>
      <c r="O67" s="19">
        <v>339329</v>
      </c>
      <c r="P67" s="19">
        <v>331173</v>
      </c>
      <c r="Q67" s="19">
        <v>4716</v>
      </c>
      <c r="R67" s="32">
        <f t="shared" si="4"/>
        <v>1.4240291328097399E-2</v>
      </c>
      <c r="S67" s="19">
        <v>41</v>
      </c>
      <c r="T67" s="32">
        <v>0.86899999999999999</v>
      </c>
      <c r="U67" s="20">
        <v>44.7</v>
      </c>
      <c r="V67" s="19">
        <f t="shared" si="7"/>
        <v>360041.03318608197</v>
      </c>
      <c r="W67" s="18"/>
      <c r="X67" s="20">
        <v>0</v>
      </c>
      <c r="Y67" s="33">
        <v>0</v>
      </c>
    </row>
    <row r="68" spans="1:25" x14ac:dyDescent="0.25">
      <c r="A68" s="30"/>
      <c r="B68" s="4" t="s">
        <v>42</v>
      </c>
      <c r="F68" s="46"/>
      <c r="H68" s="18"/>
      <c r="I68" s="18"/>
      <c r="J68" s="18"/>
      <c r="K68" s="19">
        <v>67887500</v>
      </c>
      <c r="L68" s="19">
        <v>634250</v>
      </c>
      <c r="M68" s="42"/>
      <c r="N68" s="50" t="s">
        <v>3</v>
      </c>
      <c r="O68" s="19">
        <v>249038</v>
      </c>
      <c r="P68" s="19">
        <v>242018</v>
      </c>
      <c r="Q68" s="19">
        <v>3178</v>
      </c>
      <c r="R68" s="32">
        <f t="shared" si="4"/>
        <v>1.3131254700063632E-2</v>
      </c>
      <c r="S68" s="19">
        <v>49</v>
      </c>
      <c r="T68" s="32">
        <v>1.542</v>
      </c>
      <c r="U68" s="20">
        <v>49.5</v>
      </c>
      <c r="V68" s="19">
        <f t="shared" si="7"/>
        <v>661188.77942322055</v>
      </c>
      <c r="W68" s="18"/>
      <c r="X68" s="20">
        <v>0</v>
      </c>
      <c r="Y68" s="33">
        <v>0</v>
      </c>
    </row>
    <row r="69" spans="1:25" ht="15.75" thickBot="1" x14ac:dyDescent="0.3">
      <c r="A69" s="34"/>
      <c r="B69" s="35" t="s">
        <v>42</v>
      </c>
      <c r="C69" s="35"/>
      <c r="D69" s="35"/>
      <c r="E69" s="35"/>
      <c r="F69" s="47"/>
      <c r="G69" s="35"/>
      <c r="H69" s="36"/>
      <c r="I69" s="36"/>
      <c r="J69" s="36"/>
      <c r="K69" s="37">
        <v>58637500</v>
      </c>
      <c r="L69" s="37">
        <v>470250</v>
      </c>
      <c r="M69" s="43"/>
      <c r="N69" s="51" t="s">
        <v>3</v>
      </c>
      <c r="O69" s="37">
        <v>222487</v>
      </c>
      <c r="P69" s="37">
        <v>216690</v>
      </c>
      <c r="Q69" s="37">
        <v>2063</v>
      </c>
      <c r="R69" s="39">
        <f t="shared" si="4"/>
        <v>9.5205131755041767E-3</v>
      </c>
      <c r="S69" s="37">
        <v>4</v>
      </c>
      <c r="T69" s="39">
        <v>0.19400000000000001</v>
      </c>
      <c r="U69" s="40">
        <v>49.2</v>
      </c>
      <c r="V69" s="37">
        <f t="shared" si="7"/>
        <v>51867.569790594505</v>
      </c>
      <c r="W69" s="36"/>
      <c r="X69" s="40">
        <v>0</v>
      </c>
      <c r="Y69" s="41">
        <v>0</v>
      </c>
    </row>
    <row r="70" spans="1:25" x14ac:dyDescent="0.25">
      <c r="A70" s="55" t="s">
        <v>66</v>
      </c>
      <c r="W70" s="4"/>
    </row>
    <row r="71" spans="1:25" x14ac:dyDescent="0.25">
      <c r="W71" s="4"/>
    </row>
    <row r="72" spans="1:25" x14ac:dyDescent="0.25">
      <c r="W72" s="4"/>
    </row>
    <row r="73" spans="1:25" x14ac:dyDescent="0.25">
      <c r="W73" s="4"/>
    </row>
    <row r="74" spans="1:25" x14ac:dyDescent="0.25">
      <c r="W74" s="4"/>
    </row>
    <row r="75" spans="1:25" x14ac:dyDescent="0.25">
      <c r="W75" s="4"/>
    </row>
    <row r="76" spans="1:25" x14ac:dyDescent="0.25">
      <c r="W76" s="4"/>
    </row>
    <row r="77" spans="1:25" x14ac:dyDescent="0.25">
      <c r="W77" s="4"/>
    </row>
    <row r="78" spans="1:25" x14ac:dyDescent="0.25">
      <c r="W78" s="4"/>
    </row>
    <row r="79" spans="1:25" x14ac:dyDescent="0.25">
      <c r="W79" s="4"/>
    </row>
    <row r="80" spans="1:25" x14ac:dyDescent="0.25">
      <c r="W80" s="4"/>
    </row>
    <row r="81" spans="23:23" x14ac:dyDescent="0.25">
      <c r="W81" s="4"/>
    </row>
    <row r="82" spans="23:23" x14ac:dyDescent="0.25">
      <c r="W82" s="4"/>
    </row>
    <row r="83" spans="23:23" x14ac:dyDescent="0.25">
      <c r="W83" s="4"/>
    </row>
    <row r="84" spans="23:23" x14ac:dyDescent="0.25">
      <c r="W84" s="4"/>
    </row>
    <row r="85" spans="23:23" x14ac:dyDescent="0.25">
      <c r="W85" s="4"/>
    </row>
    <row r="86" spans="23:23" x14ac:dyDescent="0.25">
      <c r="W86" s="4"/>
    </row>
    <row r="87" spans="23:23" x14ac:dyDescent="0.25">
      <c r="W87" s="4"/>
    </row>
    <row r="88" spans="23:23" x14ac:dyDescent="0.25">
      <c r="W88" s="4"/>
    </row>
    <row r="89" spans="23:23" x14ac:dyDescent="0.25">
      <c r="W89" s="4"/>
    </row>
    <row r="90" spans="23:23" x14ac:dyDescent="0.25">
      <c r="W90" s="4"/>
    </row>
    <row r="91" spans="23:23" x14ac:dyDescent="0.25">
      <c r="W91" s="4"/>
    </row>
    <row r="92" spans="23:23" x14ac:dyDescent="0.25">
      <c r="W92" s="4"/>
    </row>
    <row r="93" spans="23:23" x14ac:dyDescent="0.25">
      <c r="W93" s="4"/>
    </row>
    <row r="94" spans="23:23" x14ac:dyDescent="0.25">
      <c r="W94" s="4"/>
    </row>
    <row r="95" spans="23:23" x14ac:dyDescent="0.25">
      <c r="W95" s="4"/>
    </row>
    <row r="96" spans="23:23" x14ac:dyDescent="0.25">
      <c r="W96" s="4"/>
    </row>
    <row r="97" spans="23:23" x14ac:dyDescent="0.25">
      <c r="W97" s="4"/>
    </row>
    <row r="98" spans="23:23" x14ac:dyDescent="0.25">
      <c r="W98" s="4"/>
    </row>
    <row r="99" spans="23:23" x14ac:dyDescent="0.25">
      <c r="W99" s="4"/>
    </row>
    <row r="100" spans="23:23" x14ac:dyDescent="0.25">
      <c r="W100" s="4"/>
    </row>
    <row r="101" spans="23:23" x14ac:dyDescent="0.25">
      <c r="W101" s="4"/>
    </row>
    <row r="102" spans="23:23" x14ac:dyDescent="0.25">
      <c r="W102" s="4"/>
    </row>
    <row r="103" spans="23:23" x14ac:dyDescent="0.25">
      <c r="W103" s="4"/>
    </row>
    <row r="104" spans="23:23" x14ac:dyDescent="0.25">
      <c r="W104" s="4"/>
    </row>
    <row r="105" spans="23:23" x14ac:dyDescent="0.25">
      <c r="W105" s="4"/>
    </row>
    <row r="106" spans="23:23" x14ac:dyDescent="0.25">
      <c r="W106" s="4"/>
    </row>
    <row r="107" spans="23:23" x14ac:dyDescent="0.25">
      <c r="W107" s="4"/>
    </row>
    <row r="108" spans="23:23" x14ac:dyDescent="0.25">
      <c r="W108" s="4"/>
    </row>
    <row r="109" spans="23:23" x14ac:dyDescent="0.25">
      <c r="W109" s="4"/>
    </row>
    <row r="110" spans="23:23" x14ac:dyDescent="0.25">
      <c r="W110" s="4"/>
    </row>
    <row r="111" spans="23:23" x14ac:dyDescent="0.25">
      <c r="W111" s="4"/>
    </row>
    <row r="112" spans="23:23" x14ac:dyDescent="0.25">
      <c r="W112" s="4"/>
    </row>
    <row r="113" spans="23:23" x14ac:dyDescent="0.25">
      <c r="W113" s="4"/>
    </row>
    <row r="114" spans="23:23" x14ac:dyDescent="0.25">
      <c r="W114" s="4"/>
    </row>
    <row r="115" spans="23:23" x14ac:dyDescent="0.25">
      <c r="W115" s="4"/>
    </row>
    <row r="116" spans="23:23" x14ac:dyDescent="0.25">
      <c r="W116" s="4"/>
    </row>
    <row r="117" spans="23:23" x14ac:dyDescent="0.25">
      <c r="W117" s="4"/>
    </row>
    <row r="118" spans="23:23" x14ac:dyDescent="0.25">
      <c r="W118" s="4"/>
    </row>
    <row r="119" spans="23:23" x14ac:dyDescent="0.25">
      <c r="W119" s="4"/>
    </row>
    <row r="120" spans="23:23" x14ac:dyDescent="0.25">
      <c r="W120" s="4"/>
    </row>
    <row r="121" spans="23:23" x14ac:dyDescent="0.25">
      <c r="W121" s="4"/>
    </row>
    <row r="122" spans="23:23" x14ac:dyDescent="0.25">
      <c r="W122" s="4"/>
    </row>
    <row r="123" spans="23:23" x14ac:dyDescent="0.25">
      <c r="W123" s="4"/>
    </row>
    <row r="124" spans="23:23" x14ac:dyDescent="0.25">
      <c r="W124" s="4"/>
    </row>
    <row r="125" spans="23:23" x14ac:dyDescent="0.25">
      <c r="W125" s="4"/>
    </row>
    <row r="126" spans="23:23" x14ac:dyDescent="0.25">
      <c r="W126" s="4"/>
    </row>
    <row r="127" spans="23:23" x14ac:dyDescent="0.25">
      <c r="W127" s="4"/>
    </row>
    <row r="128" spans="23:23" x14ac:dyDescent="0.25">
      <c r="W128" s="4"/>
    </row>
    <row r="129" spans="23:23" x14ac:dyDescent="0.25">
      <c r="W129" s="4"/>
    </row>
    <row r="130" spans="23:23" x14ac:dyDescent="0.25">
      <c r="W130" s="4"/>
    </row>
    <row r="131" spans="23:23" x14ac:dyDescent="0.25">
      <c r="W131" s="4"/>
    </row>
    <row r="132" spans="23:23" x14ac:dyDescent="0.25">
      <c r="W132" s="4"/>
    </row>
    <row r="133" spans="23:23" x14ac:dyDescent="0.25">
      <c r="W133" s="4"/>
    </row>
    <row r="134" spans="23:23" x14ac:dyDescent="0.25">
      <c r="W134" s="4"/>
    </row>
    <row r="135" spans="23:23" x14ac:dyDescent="0.25">
      <c r="W135" s="4"/>
    </row>
    <row r="136" spans="23:23" x14ac:dyDescent="0.25">
      <c r="W136" s="4"/>
    </row>
    <row r="137" spans="23:23" x14ac:dyDescent="0.25">
      <c r="W137" s="4"/>
    </row>
    <row r="138" spans="23:23" x14ac:dyDescent="0.25">
      <c r="W138" s="4"/>
    </row>
    <row r="139" spans="23:23" x14ac:dyDescent="0.25">
      <c r="W139" s="4"/>
    </row>
    <row r="140" spans="23:23" x14ac:dyDescent="0.25">
      <c r="W140" s="4"/>
    </row>
    <row r="141" spans="23:23" x14ac:dyDescent="0.25">
      <c r="W141" s="4"/>
    </row>
    <row r="142" spans="23:23" x14ac:dyDescent="0.25">
      <c r="W142" s="4"/>
    </row>
    <row r="143" spans="23:23" x14ac:dyDescent="0.25">
      <c r="W143" s="4"/>
    </row>
    <row r="144" spans="23:23" x14ac:dyDescent="0.25">
      <c r="W144" s="4"/>
    </row>
    <row r="145" spans="23:23" x14ac:dyDescent="0.25">
      <c r="W145" s="4"/>
    </row>
    <row r="146" spans="23:23" x14ac:dyDescent="0.25">
      <c r="W146" s="4"/>
    </row>
    <row r="147" spans="23:23" x14ac:dyDescent="0.25">
      <c r="W147" s="4"/>
    </row>
    <row r="148" spans="23:23" x14ac:dyDescent="0.25">
      <c r="W148" s="4"/>
    </row>
    <row r="149" spans="23:23" x14ac:dyDescent="0.25">
      <c r="W149" s="4"/>
    </row>
    <row r="150" spans="23:23" x14ac:dyDescent="0.25">
      <c r="W150" s="4"/>
    </row>
    <row r="151" spans="23:23" x14ac:dyDescent="0.25">
      <c r="W151" s="4"/>
    </row>
    <row r="152" spans="23:23" x14ac:dyDescent="0.25">
      <c r="W152" s="4"/>
    </row>
    <row r="153" spans="23:23" x14ac:dyDescent="0.25">
      <c r="W153" s="4"/>
    </row>
    <row r="154" spans="23:23" x14ac:dyDescent="0.25">
      <c r="W154" s="4"/>
    </row>
    <row r="155" spans="23:23" x14ac:dyDescent="0.25">
      <c r="W155" s="4"/>
    </row>
    <row r="156" spans="23:23" x14ac:dyDescent="0.25">
      <c r="W156" s="4"/>
    </row>
    <row r="157" spans="23:23" x14ac:dyDescent="0.25">
      <c r="W157" s="4"/>
    </row>
    <row r="158" spans="23:23" x14ac:dyDescent="0.25">
      <c r="W158" s="4"/>
    </row>
    <row r="159" spans="23:23" x14ac:dyDescent="0.25">
      <c r="W159" s="4"/>
    </row>
    <row r="160" spans="23:23" x14ac:dyDescent="0.25">
      <c r="W160" s="4"/>
    </row>
    <row r="161" spans="23:23" x14ac:dyDescent="0.25">
      <c r="W161" s="4"/>
    </row>
    <row r="162" spans="23:23" x14ac:dyDescent="0.25">
      <c r="W162" s="4"/>
    </row>
    <row r="163" spans="23:23" x14ac:dyDescent="0.25">
      <c r="W163" s="4"/>
    </row>
    <row r="164" spans="23:23" x14ac:dyDescent="0.25">
      <c r="W164" s="4"/>
    </row>
    <row r="165" spans="23:23" x14ac:dyDescent="0.25">
      <c r="W165" s="4"/>
    </row>
    <row r="166" spans="23:23" x14ac:dyDescent="0.25">
      <c r="W166" s="4"/>
    </row>
    <row r="167" spans="23:23" x14ac:dyDescent="0.25">
      <c r="W167" s="4"/>
    </row>
    <row r="168" spans="23:23" x14ac:dyDescent="0.25">
      <c r="W168" s="4"/>
    </row>
    <row r="169" spans="23:23" x14ac:dyDescent="0.25">
      <c r="W169" s="4"/>
    </row>
    <row r="170" spans="23:23" x14ac:dyDescent="0.25">
      <c r="W170" s="4"/>
    </row>
    <row r="171" spans="23:23" x14ac:dyDescent="0.25">
      <c r="W171" s="4"/>
    </row>
    <row r="172" spans="23:23" x14ac:dyDescent="0.25">
      <c r="W172" s="4"/>
    </row>
  </sheetData>
  <mergeCells count="12">
    <mergeCell ref="N2:Y2"/>
    <mergeCell ref="A1:Y1"/>
    <mergeCell ref="F2:M2"/>
    <mergeCell ref="A2:E2"/>
    <mergeCell ref="G4:G17"/>
    <mergeCell ref="G18:G31"/>
    <mergeCell ref="G32:G45"/>
    <mergeCell ref="G46:G59"/>
    <mergeCell ref="F4:F17"/>
    <mergeCell ref="F18:F31"/>
    <mergeCell ref="F32:F45"/>
    <mergeCell ref="F46:F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sarah_nagel</dc:creator>
  <cp:lastModifiedBy>isabelle_glocke</cp:lastModifiedBy>
  <cp:lastPrinted>2018-06-04T13:16:48Z</cp:lastPrinted>
  <dcterms:created xsi:type="dcterms:W3CDTF">2017-02-23T15:00:12Z</dcterms:created>
  <dcterms:modified xsi:type="dcterms:W3CDTF">2018-06-04T13:20:00Z</dcterms:modified>
</cp:coreProperties>
</file>